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# Tools for Grant Submissions\Grant processing-faculty\Budget guideline\"/>
    </mc:Choice>
  </mc:AlternateContent>
  <xr:revisionPtr revIDLastSave="0" documentId="8_{600BB56A-36AF-4394-BE18-82EDFF10BC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mulative Budget" sheetId="1" r:id="rId1"/>
    <sheet name="F&amp;A Calculation &amp; Subcontracts" sheetId="2" r:id="rId2"/>
    <sheet name="%Effort to cal mo.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25" i="1" l="1"/>
  <c r="AO24" i="1"/>
  <c r="AO55" i="1" l="1"/>
  <c r="AP55" i="1"/>
  <c r="AQ56" i="1"/>
  <c r="AQ57" i="1"/>
  <c r="AQ58" i="1"/>
  <c r="AQ59" i="1"/>
  <c r="AQ61" i="1"/>
  <c r="AQ62" i="1"/>
  <c r="AQ63" i="1"/>
  <c r="AQ64" i="1"/>
  <c r="AQ65" i="1"/>
  <c r="AQ66" i="1"/>
  <c r="AQ55" i="1"/>
  <c r="AP56" i="1"/>
  <c r="AP57" i="1"/>
  <c r="AP58" i="1"/>
  <c r="AP59" i="1"/>
  <c r="AP61" i="1"/>
  <c r="AP62" i="1"/>
  <c r="AP63" i="1"/>
  <c r="AP64" i="1"/>
  <c r="AP65" i="1"/>
  <c r="AP66" i="1"/>
  <c r="AO56" i="1"/>
  <c r="AO57" i="1"/>
  <c r="AO58" i="1"/>
  <c r="AO59" i="1"/>
  <c r="AO61" i="1"/>
  <c r="AO62" i="1"/>
  <c r="AO63" i="1"/>
  <c r="AO64" i="1"/>
  <c r="AO65" i="1"/>
  <c r="AO66" i="1"/>
  <c r="AN56" i="1"/>
  <c r="AN57" i="1"/>
  <c r="AN58" i="1"/>
  <c r="AN59" i="1"/>
  <c r="AN61" i="1"/>
  <c r="AN62" i="1"/>
  <c r="AN63" i="1"/>
  <c r="AN64" i="1"/>
  <c r="AN55" i="1"/>
  <c r="AM56" i="1"/>
  <c r="AM57" i="1"/>
  <c r="AM58" i="1"/>
  <c r="AM59" i="1"/>
  <c r="AM61" i="1"/>
  <c r="AM62" i="1"/>
  <c r="AM63" i="1"/>
  <c r="AM64" i="1"/>
  <c r="AM55" i="1"/>
  <c r="AL56" i="1"/>
  <c r="AL57" i="1"/>
  <c r="AL58" i="1"/>
  <c r="AL59" i="1"/>
  <c r="AL60" i="1"/>
  <c r="AL61" i="1"/>
  <c r="AL62" i="1"/>
  <c r="AL63" i="1"/>
  <c r="AL64" i="1"/>
  <c r="AL65" i="1"/>
  <c r="AL55" i="1"/>
  <c r="AL53" i="1"/>
  <c r="AL30" i="1"/>
  <c r="AL38" i="1"/>
  <c r="AL44" i="1"/>
  <c r="AM50" i="1"/>
  <c r="AL47" i="1"/>
  <c r="AL48" i="1"/>
  <c r="AL49" i="1"/>
  <c r="AL50" i="1"/>
  <c r="AL46" i="1"/>
  <c r="AO47" i="1"/>
  <c r="AP47" i="1"/>
  <c r="AQ47" i="1"/>
  <c r="AO48" i="1"/>
  <c r="AP48" i="1"/>
  <c r="AQ48" i="1"/>
  <c r="AO49" i="1"/>
  <c r="AP49" i="1"/>
  <c r="AQ49" i="1"/>
  <c r="AO50" i="1"/>
  <c r="AP50" i="1"/>
  <c r="AQ50" i="1"/>
  <c r="AN47" i="1"/>
  <c r="AN48" i="1"/>
  <c r="AN49" i="1"/>
  <c r="AN50" i="1"/>
  <c r="AM47" i="1"/>
  <c r="AM48" i="1"/>
  <c r="AM49" i="1"/>
  <c r="AQ46" i="1"/>
  <c r="AP46" i="1"/>
  <c r="AO46" i="1"/>
  <c r="AN46" i="1"/>
  <c r="AM46" i="1"/>
  <c r="AO41" i="1"/>
  <c r="AP41" i="1"/>
  <c r="AQ41" i="1"/>
  <c r="AQ40" i="1"/>
  <c r="AP40" i="1"/>
  <c r="AO40" i="1"/>
  <c r="AN41" i="1"/>
  <c r="AN40" i="1"/>
  <c r="AM41" i="1"/>
  <c r="AM40" i="1"/>
  <c r="AM42" i="1" s="1"/>
  <c r="AM32" i="1"/>
  <c r="AR32" i="1" s="1"/>
  <c r="AQ33" i="1"/>
  <c r="AQ34" i="1"/>
  <c r="AQ35" i="1"/>
  <c r="AQ32" i="1"/>
  <c r="AP33" i="1"/>
  <c r="AP34" i="1"/>
  <c r="AP35" i="1"/>
  <c r="AP32" i="1"/>
  <c r="AO33" i="1"/>
  <c r="AO34" i="1"/>
  <c r="AO35" i="1"/>
  <c r="AO32" i="1"/>
  <c r="AN33" i="1"/>
  <c r="AN34" i="1"/>
  <c r="AN35" i="1"/>
  <c r="AN32" i="1"/>
  <c r="AM33" i="1"/>
  <c r="AM34" i="1"/>
  <c r="AM35" i="1"/>
  <c r="AR35" i="1" s="1"/>
  <c r="B11" i="4"/>
  <c r="D11" i="4"/>
  <c r="E11" i="4"/>
  <c r="G11" i="4"/>
  <c r="H11" i="4"/>
  <c r="J11" i="4"/>
  <c r="K11" i="4"/>
  <c r="M11" i="4"/>
  <c r="N11" i="4" s="1"/>
  <c r="P11" i="4"/>
  <c r="Q11" i="4"/>
  <c r="AJ37" i="1"/>
  <c r="AJ36" i="1"/>
  <c r="AJ35" i="1"/>
  <c r="AJ34" i="1"/>
  <c r="K38" i="1"/>
  <c r="AR33" i="1" l="1"/>
  <c r="AR55" i="1"/>
  <c r="AR57" i="1"/>
  <c r="AR59" i="1"/>
  <c r="AO36" i="1"/>
  <c r="AP36" i="1"/>
  <c r="AN51" i="1"/>
  <c r="AR49" i="1"/>
  <c r="AR47" i="1"/>
  <c r="AR48" i="1"/>
  <c r="AR62" i="1"/>
  <c r="AR61" i="1"/>
  <c r="AR56" i="1"/>
  <c r="AR64" i="1"/>
  <c r="AP51" i="1"/>
  <c r="AQ42" i="1"/>
  <c r="AM51" i="1"/>
  <c r="AQ51" i="1"/>
  <c r="AR50" i="1"/>
  <c r="AO51" i="1"/>
  <c r="AR63" i="1"/>
  <c r="AR58" i="1"/>
  <c r="AM36" i="1"/>
  <c r="AN36" i="1"/>
  <c r="AR41" i="1"/>
  <c r="AP42" i="1"/>
  <c r="AO42" i="1"/>
  <c r="AQ36" i="1"/>
  <c r="AN42" i="1"/>
  <c r="AR46" i="1"/>
  <c r="AR40" i="1"/>
  <c r="AR34" i="1"/>
  <c r="AR42" i="1" l="1"/>
  <c r="AR51" i="1"/>
  <c r="AR36" i="1"/>
  <c r="D23" i="2" l="1"/>
  <c r="I7" i="1" l="1"/>
  <c r="I6" i="1" l="1"/>
  <c r="J6" i="1" s="1"/>
  <c r="J7" i="1"/>
  <c r="K7" i="1" s="1"/>
  <c r="I20" i="1"/>
  <c r="J20" i="1" s="1"/>
  <c r="H15" i="2"/>
  <c r="G15" i="2"/>
  <c r="E39" i="2"/>
  <c r="E40" i="2" s="1"/>
  <c r="D51" i="2"/>
  <c r="D52" i="2" s="1"/>
  <c r="D53" i="2" s="1"/>
  <c r="E53" i="2" s="1"/>
  <c r="F53" i="2" s="1"/>
  <c r="G53" i="2" s="1"/>
  <c r="H53" i="2" s="1"/>
  <c r="H56" i="2"/>
  <c r="H57" i="2" s="1"/>
  <c r="G35" i="2"/>
  <c r="D66" i="2"/>
  <c r="H4" i="2"/>
  <c r="B1" i="2"/>
  <c r="D4" i="2"/>
  <c r="G4" i="2"/>
  <c r="F4" i="2"/>
  <c r="E4" i="2"/>
  <c r="D46" i="2"/>
  <c r="D47" i="2" s="1"/>
  <c r="H66" i="2"/>
  <c r="G66" i="2"/>
  <c r="F66" i="2"/>
  <c r="F67" i="2" s="1"/>
  <c r="E66" i="2"/>
  <c r="E67" i="2" s="1"/>
  <c r="H61" i="2"/>
  <c r="H62" i="2" s="1"/>
  <c r="G61" i="2"/>
  <c r="G62" i="2" s="1"/>
  <c r="F61" i="2"/>
  <c r="E61" i="2"/>
  <c r="D61" i="2"/>
  <c r="G56" i="2"/>
  <c r="F56" i="2"/>
  <c r="F57" i="2" s="1"/>
  <c r="E56" i="2"/>
  <c r="D56" i="2"/>
  <c r="D57" i="2" s="1"/>
  <c r="H51" i="2"/>
  <c r="H52" i="2" s="1"/>
  <c r="G51" i="2"/>
  <c r="G52" i="2" s="1"/>
  <c r="F51" i="2"/>
  <c r="E51" i="2"/>
  <c r="H46" i="2"/>
  <c r="G46" i="2"/>
  <c r="F46" i="2"/>
  <c r="E46" i="2"/>
  <c r="E47" i="2" s="1"/>
  <c r="H39" i="2"/>
  <c r="H40" i="2" s="1"/>
  <c r="G39" i="2"/>
  <c r="F39" i="2"/>
  <c r="D39" i="2"/>
  <c r="H35" i="2"/>
  <c r="F35" i="2"/>
  <c r="E35" i="2"/>
  <c r="D35" i="2"/>
  <c r="D36" i="2" s="1"/>
  <c r="H31" i="2"/>
  <c r="H32" i="2" s="1"/>
  <c r="G31" i="2"/>
  <c r="G32" i="2" s="1"/>
  <c r="F31" i="2"/>
  <c r="E31" i="2"/>
  <c r="D31" i="2"/>
  <c r="H27" i="2"/>
  <c r="G27" i="2"/>
  <c r="G28" i="2" s="1"/>
  <c r="F27" i="2"/>
  <c r="F28" i="2" s="1"/>
  <c r="E27" i="2"/>
  <c r="E28" i="2" s="1"/>
  <c r="H23" i="2"/>
  <c r="G23" i="2"/>
  <c r="F23" i="2"/>
  <c r="E23" i="2"/>
  <c r="E24" i="2" s="1"/>
  <c r="D27" i="2"/>
  <c r="D28" i="2" s="1"/>
  <c r="H13" i="2"/>
  <c r="G13" i="2"/>
  <c r="F13" i="2"/>
  <c r="E13" i="2"/>
  <c r="AF21" i="1"/>
  <c r="AF22" i="1"/>
  <c r="AF23" i="1"/>
  <c r="AF24" i="1"/>
  <c r="AF25" i="1"/>
  <c r="AF26" i="1"/>
  <c r="AF27" i="1"/>
  <c r="AF28" i="1"/>
  <c r="AF20" i="1"/>
  <c r="AF7" i="1"/>
  <c r="AF8" i="1"/>
  <c r="AF9" i="1"/>
  <c r="AF10" i="1"/>
  <c r="AF11" i="1"/>
  <c r="AF12" i="1"/>
  <c r="AF13" i="1"/>
  <c r="AF14" i="1"/>
  <c r="AF6" i="1"/>
  <c r="Z21" i="1"/>
  <c r="Z22" i="1"/>
  <c r="Z23" i="1"/>
  <c r="Z24" i="1"/>
  <c r="Z25" i="1"/>
  <c r="Z26" i="1"/>
  <c r="Z27" i="1"/>
  <c r="Z28" i="1"/>
  <c r="Z20" i="1"/>
  <c r="Z7" i="1"/>
  <c r="Z8" i="1"/>
  <c r="Z9" i="1"/>
  <c r="Z10" i="1"/>
  <c r="Z11" i="1"/>
  <c r="Z12" i="1"/>
  <c r="Z13" i="1"/>
  <c r="Z14" i="1"/>
  <c r="Z6" i="1"/>
  <c r="T21" i="1"/>
  <c r="T22" i="1"/>
  <c r="T23" i="1"/>
  <c r="T24" i="1"/>
  <c r="T25" i="1"/>
  <c r="T26" i="1"/>
  <c r="T27" i="1"/>
  <c r="T28" i="1"/>
  <c r="T20" i="1"/>
  <c r="T7" i="1"/>
  <c r="T8" i="1"/>
  <c r="T9" i="1"/>
  <c r="T10" i="1"/>
  <c r="T11" i="1"/>
  <c r="T12" i="1"/>
  <c r="T13" i="1"/>
  <c r="T14" i="1"/>
  <c r="T6" i="1"/>
  <c r="N21" i="1"/>
  <c r="N22" i="1"/>
  <c r="N23" i="1"/>
  <c r="N24" i="1"/>
  <c r="N25" i="1"/>
  <c r="N26" i="1"/>
  <c r="N27" i="1"/>
  <c r="N28" i="1"/>
  <c r="N20" i="1"/>
  <c r="N7" i="1"/>
  <c r="N8" i="1"/>
  <c r="N9" i="1"/>
  <c r="N10" i="1"/>
  <c r="N11" i="1"/>
  <c r="N12" i="1"/>
  <c r="N13" i="1"/>
  <c r="N14" i="1"/>
  <c r="N6" i="1"/>
  <c r="H21" i="1"/>
  <c r="H22" i="1"/>
  <c r="H23" i="1"/>
  <c r="H24" i="1"/>
  <c r="H25" i="1"/>
  <c r="H26" i="1"/>
  <c r="H27" i="1"/>
  <c r="H28" i="1"/>
  <c r="H20" i="1"/>
  <c r="H7" i="1"/>
  <c r="H8" i="1"/>
  <c r="H9" i="1"/>
  <c r="H10" i="1"/>
  <c r="H11" i="1"/>
  <c r="H12" i="1"/>
  <c r="H13" i="1"/>
  <c r="H14" i="1"/>
  <c r="H6" i="1"/>
  <c r="H47" i="2"/>
  <c r="H28" i="2"/>
  <c r="C18" i="2"/>
  <c r="I27" i="1"/>
  <c r="J27" i="1" s="1"/>
  <c r="L27" i="1"/>
  <c r="O27" i="1" s="1"/>
  <c r="AJ58" i="1"/>
  <c r="F15" i="2"/>
  <c r="E15" i="2"/>
  <c r="D15" i="2"/>
  <c r="H14" i="2"/>
  <c r="G14" i="2"/>
  <c r="F14" i="2"/>
  <c r="E14" i="2"/>
  <c r="D14" i="2"/>
  <c r="D13" i="2"/>
  <c r="E12" i="2"/>
  <c r="E32" i="2"/>
  <c r="E36" i="2"/>
  <c r="E52" i="2"/>
  <c r="E57" i="2"/>
  <c r="D62" i="2"/>
  <c r="D63" i="2" s="1"/>
  <c r="E62" i="2"/>
  <c r="D67" i="2"/>
  <c r="F12" i="2"/>
  <c r="F32" i="2"/>
  <c r="F36" i="2"/>
  <c r="F40" i="2"/>
  <c r="F47" i="2"/>
  <c r="F52" i="2"/>
  <c r="G12" i="2"/>
  <c r="G36" i="2"/>
  <c r="G47" i="2"/>
  <c r="G57" i="2"/>
  <c r="G67" i="2"/>
  <c r="H12" i="2"/>
  <c r="H36" i="2"/>
  <c r="D12" i="2"/>
  <c r="D24" i="2"/>
  <c r="D32" i="2"/>
  <c r="D40" i="2"/>
  <c r="L20" i="1"/>
  <c r="R20" i="1" s="1"/>
  <c r="L21" i="1"/>
  <c r="R21" i="1" s="1"/>
  <c r="L22" i="1"/>
  <c r="O22" i="1" s="1"/>
  <c r="P22" i="1" s="1"/>
  <c r="Q22" i="1" s="1"/>
  <c r="L23" i="1"/>
  <c r="O23" i="1" s="1"/>
  <c r="P23" i="1" s="1"/>
  <c r="L24" i="1"/>
  <c r="O24" i="1" s="1"/>
  <c r="L25" i="1"/>
  <c r="O25" i="1" s="1"/>
  <c r="L26" i="1"/>
  <c r="O26" i="1" s="1"/>
  <c r="L28" i="1"/>
  <c r="R28" i="1" s="1"/>
  <c r="I21" i="1"/>
  <c r="J21" i="1" s="1"/>
  <c r="K21" i="1" s="1"/>
  <c r="I22" i="1"/>
  <c r="J22" i="1" s="1"/>
  <c r="K22" i="1" s="1"/>
  <c r="I23" i="1"/>
  <c r="J23" i="1" s="1"/>
  <c r="I24" i="1"/>
  <c r="J24" i="1" s="1"/>
  <c r="I25" i="1"/>
  <c r="J25" i="1" s="1"/>
  <c r="I26" i="1"/>
  <c r="J26" i="1" s="1"/>
  <c r="K26" i="1" s="1"/>
  <c r="I28" i="1"/>
  <c r="J28" i="1" s="1"/>
  <c r="K28" i="1" s="1"/>
  <c r="L6" i="1"/>
  <c r="R6" i="1" s="1"/>
  <c r="L7" i="1"/>
  <c r="R7" i="1" s="1"/>
  <c r="L8" i="1"/>
  <c r="O8" i="1" s="1"/>
  <c r="L9" i="1"/>
  <c r="R9" i="1" s="1"/>
  <c r="L10" i="1"/>
  <c r="R10" i="1" s="1"/>
  <c r="L11" i="1"/>
  <c r="O11" i="1" s="1"/>
  <c r="L12" i="1"/>
  <c r="O12" i="1" s="1"/>
  <c r="L13" i="1"/>
  <c r="R13" i="1" s="1"/>
  <c r="L14" i="1"/>
  <c r="R14" i="1" s="1"/>
  <c r="AI38" i="1"/>
  <c r="H11" i="2" s="1"/>
  <c r="AI43" i="1"/>
  <c r="AC38" i="1"/>
  <c r="G11" i="2" s="1"/>
  <c r="AC43" i="1"/>
  <c r="AC51" i="1"/>
  <c r="W38" i="1"/>
  <c r="F11" i="2" s="1"/>
  <c r="W43" i="1"/>
  <c r="W51" i="1"/>
  <c r="Q38" i="1"/>
  <c r="E11" i="2" s="1"/>
  <c r="Q43" i="1"/>
  <c r="Q51" i="1"/>
  <c r="I8" i="1"/>
  <c r="I9" i="1"/>
  <c r="J9" i="1" s="1"/>
  <c r="I10" i="1"/>
  <c r="J10" i="1" s="1"/>
  <c r="K10" i="1" s="1"/>
  <c r="I11" i="1"/>
  <c r="J11" i="1" s="1"/>
  <c r="I12" i="1"/>
  <c r="J12" i="1" s="1"/>
  <c r="K12" i="1" s="1"/>
  <c r="I13" i="1"/>
  <c r="J13" i="1" s="1"/>
  <c r="I14" i="1"/>
  <c r="D11" i="2"/>
  <c r="K43" i="1"/>
  <c r="K51" i="1"/>
  <c r="I65" i="2"/>
  <c r="I60" i="2"/>
  <c r="I38" i="2"/>
  <c r="I35" i="2"/>
  <c r="I34" i="2"/>
  <c r="I55" i="2"/>
  <c r="I22" i="2"/>
  <c r="I26" i="2"/>
  <c r="I30" i="2"/>
  <c r="I45" i="2"/>
  <c r="I50" i="2"/>
  <c r="AJ41" i="1"/>
  <c r="AJ42" i="1"/>
  <c r="AJ46" i="1"/>
  <c r="AJ47" i="1"/>
  <c r="AJ60" i="1"/>
  <c r="AJ61" i="1"/>
  <c r="AJ62" i="1"/>
  <c r="AJ63" i="1"/>
  <c r="AJ64" i="1"/>
  <c r="AJ65" i="1"/>
  <c r="AJ66" i="1"/>
  <c r="AJ54" i="1"/>
  <c r="AJ55" i="1"/>
  <c r="AJ56" i="1"/>
  <c r="AJ57" i="1"/>
  <c r="H67" i="2"/>
  <c r="F24" i="2"/>
  <c r="AJ48" i="1"/>
  <c r="AJ49" i="1"/>
  <c r="G24" i="2"/>
  <c r="AJ50" i="1"/>
  <c r="AI51" i="1"/>
  <c r="H5" i="2" l="1"/>
  <c r="H6" i="2" s="1"/>
  <c r="AI59" i="1" s="1"/>
  <c r="I39" i="2"/>
  <c r="I61" i="2"/>
  <c r="I4" i="2"/>
  <c r="I28" i="2"/>
  <c r="I66" i="2"/>
  <c r="AI67" i="1"/>
  <c r="AQ60" i="1"/>
  <c r="AQ67" i="1" s="1"/>
  <c r="I12" i="2"/>
  <c r="I15" i="2"/>
  <c r="AJ38" i="1"/>
  <c r="R27" i="1"/>
  <c r="U27" i="1" s="1"/>
  <c r="V27" i="1" s="1"/>
  <c r="I11" i="2"/>
  <c r="I14" i="2"/>
  <c r="J14" i="1"/>
  <c r="I67" i="2"/>
  <c r="H24" i="2"/>
  <c r="I24" i="2" s="1"/>
  <c r="AJ51" i="1"/>
  <c r="I13" i="2"/>
  <c r="D5" i="2"/>
  <c r="D6" i="2" s="1"/>
  <c r="K59" i="1" s="1"/>
  <c r="AM60" i="1" s="1"/>
  <c r="AM67" i="1" s="1"/>
  <c r="F5" i="2"/>
  <c r="F6" i="2" s="1"/>
  <c r="W59" i="1" s="1"/>
  <c r="I51" i="2"/>
  <c r="I46" i="2"/>
  <c r="G40" i="2"/>
  <c r="I40" i="2" s="1"/>
  <c r="I52" i="2"/>
  <c r="D68" i="2"/>
  <c r="E68" i="2" s="1"/>
  <c r="F68" i="2" s="1"/>
  <c r="G68" i="2" s="1"/>
  <c r="H68" i="2" s="1"/>
  <c r="R8" i="1"/>
  <c r="X8" i="1" s="1"/>
  <c r="AA8" i="1" s="1"/>
  <c r="AB8" i="1" s="1"/>
  <c r="AC8" i="1" s="1"/>
  <c r="O10" i="1"/>
  <c r="P10" i="1" s="1"/>
  <c r="Q10" i="1" s="1"/>
  <c r="J29" i="1"/>
  <c r="O9" i="1"/>
  <c r="P9" i="1" s="1"/>
  <c r="E5" i="2"/>
  <c r="I23" i="2"/>
  <c r="K11" i="1"/>
  <c r="AJ43" i="1"/>
  <c r="D42" i="2"/>
  <c r="I36" i="2"/>
  <c r="D58" i="2"/>
  <c r="I57" i="2"/>
  <c r="E63" i="2"/>
  <c r="I32" i="2"/>
  <c r="D48" i="2"/>
  <c r="I47" i="2"/>
  <c r="O21" i="1"/>
  <c r="P21" i="1" s="1"/>
  <c r="Q21" i="1" s="1"/>
  <c r="G5" i="2"/>
  <c r="G6" i="2" s="1"/>
  <c r="AC59" i="1" s="1"/>
  <c r="I53" i="2"/>
  <c r="I56" i="2"/>
  <c r="O20" i="1"/>
  <c r="P20" i="1" s="1"/>
  <c r="Q20" i="1" s="1"/>
  <c r="I27" i="2"/>
  <c r="K13" i="1"/>
  <c r="I31" i="2"/>
  <c r="F62" i="2"/>
  <c r="I62" i="2" s="1"/>
  <c r="R11" i="1"/>
  <c r="X11" i="1" s="1"/>
  <c r="AA11" i="1" s="1"/>
  <c r="O6" i="1"/>
  <c r="P6" i="1" s="1"/>
  <c r="Q6" i="1" s="1"/>
  <c r="R22" i="1"/>
  <c r="X22" i="1" s="1"/>
  <c r="AD22" i="1" s="1"/>
  <c r="AG22" i="1" s="1"/>
  <c r="R24" i="1"/>
  <c r="X24" i="1" s="1"/>
  <c r="AD24" i="1" s="1"/>
  <c r="AG24" i="1" s="1"/>
  <c r="AH24" i="1" s="1"/>
  <c r="AI24" i="1" s="1"/>
  <c r="R23" i="1"/>
  <c r="U23" i="1" s="1"/>
  <c r="V23" i="1" s="1"/>
  <c r="W23" i="1" s="1"/>
  <c r="R25" i="1"/>
  <c r="X25" i="1" s="1"/>
  <c r="AA25" i="1" s="1"/>
  <c r="K27" i="1"/>
  <c r="U21" i="1"/>
  <c r="V21" i="1" s="1"/>
  <c r="W21" i="1" s="1"/>
  <c r="X21" i="1"/>
  <c r="AD21" i="1" s="1"/>
  <c r="AG21" i="1" s="1"/>
  <c r="AH21" i="1" s="1"/>
  <c r="AI21" i="1" s="1"/>
  <c r="X20" i="1"/>
  <c r="U20" i="1"/>
  <c r="V20" i="1" s="1"/>
  <c r="W20" i="1" s="1"/>
  <c r="X7" i="1"/>
  <c r="U7" i="1"/>
  <c r="V7" i="1" s="1"/>
  <c r="W7" i="1" s="1"/>
  <c r="O7" i="1"/>
  <c r="P7" i="1" s="1"/>
  <c r="Q7" i="1" s="1"/>
  <c r="X6" i="1"/>
  <c r="U6" i="1"/>
  <c r="V6" i="1" s="1"/>
  <c r="W6" i="1" s="1"/>
  <c r="Q23" i="1"/>
  <c r="I15" i="1"/>
  <c r="J8" i="1"/>
  <c r="K8" i="1" s="1"/>
  <c r="K9" i="1"/>
  <c r="U14" i="1"/>
  <c r="X14" i="1"/>
  <c r="X13" i="1"/>
  <c r="U13" i="1"/>
  <c r="P12" i="1"/>
  <c r="Q12" i="1" s="1"/>
  <c r="P11" i="1"/>
  <c r="Q11" i="1" s="1"/>
  <c r="X10" i="1"/>
  <c r="U10" i="1"/>
  <c r="U9" i="1"/>
  <c r="X9" i="1"/>
  <c r="O14" i="1"/>
  <c r="P8" i="1"/>
  <c r="Q8" i="1" s="1"/>
  <c r="R12" i="1"/>
  <c r="O13" i="1"/>
  <c r="Q9" i="1"/>
  <c r="P24" i="1"/>
  <c r="Q24" i="1" s="1"/>
  <c r="K23" i="1"/>
  <c r="K25" i="1"/>
  <c r="I29" i="1"/>
  <c r="O28" i="1"/>
  <c r="P28" i="1" s="1"/>
  <c r="K24" i="1"/>
  <c r="X28" i="1"/>
  <c r="U28" i="1"/>
  <c r="P26" i="1"/>
  <c r="Q26" i="1" s="1"/>
  <c r="P25" i="1"/>
  <c r="Q25" i="1" s="1"/>
  <c r="P27" i="1"/>
  <c r="Q27" i="1" s="1"/>
  <c r="R26" i="1"/>
  <c r="K6" i="1"/>
  <c r="W67" i="1" l="1"/>
  <c r="AO60" i="1"/>
  <c r="AO67" i="1" s="1"/>
  <c r="AC67" i="1"/>
  <c r="AP60" i="1"/>
  <c r="AP67" i="1" s="1"/>
  <c r="I31" i="1"/>
  <c r="W27" i="1"/>
  <c r="AM8" i="1"/>
  <c r="X27" i="1"/>
  <c r="AA27" i="1" s="1"/>
  <c r="K14" i="1"/>
  <c r="K15" i="1" s="1"/>
  <c r="AD8" i="1"/>
  <c r="AG8" i="1" s="1"/>
  <c r="AH8" i="1" s="1"/>
  <c r="AI8" i="1" s="1"/>
  <c r="U8" i="1"/>
  <c r="V8" i="1" s="1"/>
  <c r="W8" i="1" s="1"/>
  <c r="I5" i="2"/>
  <c r="I68" i="2"/>
  <c r="K20" i="1"/>
  <c r="K29" i="1" s="1"/>
  <c r="AD11" i="1"/>
  <c r="AG11" i="1" s="1"/>
  <c r="AH11" i="1" s="1"/>
  <c r="AI11" i="1" s="1"/>
  <c r="U11" i="1"/>
  <c r="V11" i="1" s="1"/>
  <c r="W11" i="1" s="1"/>
  <c r="E6" i="2"/>
  <c r="AA22" i="1"/>
  <c r="AD25" i="1"/>
  <c r="AG25" i="1" s="1"/>
  <c r="AH25" i="1" s="1"/>
  <c r="AI25" i="1" s="1"/>
  <c r="U22" i="1"/>
  <c r="V22" i="1" s="1"/>
  <c r="J15" i="1"/>
  <c r="K67" i="1"/>
  <c r="O29" i="1"/>
  <c r="E48" i="2"/>
  <c r="F48" i="2" s="1"/>
  <c r="G48" i="2" s="1"/>
  <c r="H48" i="2" s="1"/>
  <c r="E58" i="2"/>
  <c r="F58" i="2" s="1"/>
  <c r="G58" i="2" s="1"/>
  <c r="H58" i="2" s="1"/>
  <c r="X23" i="1"/>
  <c r="AA23" i="1" s="1"/>
  <c r="F63" i="2"/>
  <c r="O15" i="1"/>
  <c r="AA24" i="1"/>
  <c r="U24" i="1"/>
  <c r="V24" i="1" s="1"/>
  <c r="W24" i="1" s="1"/>
  <c r="U25" i="1"/>
  <c r="V25" i="1" s="1"/>
  <c r="W25" i="1" s="1"/>
  <c r="AA21" i="1"/>
  <c r="AB21" i="1" s="1"/>
  <c r="AC21" i="1" s="1"/>
  <c r="AJ21" i="1" s="1"/>
  <c r="AD20" i="1"/>
  <c r="AG20" i="1" s="1"/>
  <c r="AH20" i="1" s="1"/>
  <c r="AI20" i="1" s="1"/>
  <c r="AA20" i="1"/>
  <c r="AD7" i="1"/>
  <c r="AG7" i="1" s="1"/>
  <c r="AH7" i="1" s="1"/>
  <c r="AI7" i="1" s="1"/>
  <c r="AA7" i="1"/>
  <c r="AB7" i="1" s="1"/>
  <c r="AC7" i="1" s="1"/>
  <c r="AD6" i="1"/>
  <c r="AG6" i="1" s="1"/>
  <c r="AA6" i="1"/>
  <c r="AD9" i="1"/>
  <c r="AG9" i="1" s="1"/>
  <c r="AA9" i="1"/>
  <c r="AB11" i="1"/>
  <c r="AC11" i="1" s="1"/>
  <c r="AD14" i="1"/>
  <c r="AG14" i="1" s="1"/>
  <c r="AA14" i="1"/>
  <c r="U12" i="1"/>
  <c r="X12" i="1"/>
  <c r="V10" i="1"/>
  <c r="W10" i="1" s="1"/>
  <c r="V13" i="1"/>
  <c r="W13" i="1" s="1"/>
  <c r="P14" i="1"/>
  <c r="V14" i="1"/>
  <c r="V9" i="1"/>
  <c r="W9" i="1" s="1"/>
  <c r="P13" i="1"/>
  <c r="Q13" i="1" s="1"/>
  <c r="AD10" i="1"/>
  <c r="AG10" i="1" s="1"/>
  <c r="AA10" i="1"/>
  <c r="AA13" i="1"/>
  <c r="AD13" i="1"/>
  <c r="AG13" i="1" s="1"/>
  <c r="AH22" i="1"/>
  <c r="AI22" i="1" s="1"/>
  <c r="Q28" i="1"/>
  <c r="Q29" i="1" s="1"/>
  <c r="AA28" i="1"/>
  <c r="AD28" i="1"/>
  <c r="AG28" i="1" s="1"/>
  <c r="P29" i="1"/>
  <c r="AB25" i="1"/>
  <c r="X26" i="1"/>
  <c r="U26" i="1"/>
  <c r="V28" i="1"/>
  <c r="W28" i="1" s="1"/>
  <c r="O31" i="1" l="1"/>
  <c r="K69" i="1"/>
  <c r="AM70" i="1" s="1"/>
  <c r="AM9" i="1"/>
  <c r="AM10" i="1" s="1"/>
  <c r="J31" i="1"/>
  <c r="K31" i="1" s="1"/>
  <c r="AD27" i="1"/>
  <c r="AG27" i="1" s="1"/>
  <c r="AN8" i="1"/>
  <c r="AJ8" i="1"/>
  <c r="W14" i="1"/>
  <c r="Q14" i="1"/>
  <c r="Q15" i="1" s="1"/>
  <c r="W22" i="1"/>
  <c r="Q59" i="1"/>
  <c r="AN60" i="1" s="1"/>
  <c r="I6" i="2"/>
  <c r="U29" i="1"/>
  <c r="AB22" i="1"/>
  <c r="AC22" i="1" s="1"/>
  <c r="I58" i="2"/>
  <c r="AD23" i="1"/>
  <c r="AG23" i="1" s="1"/>
  <c r="AH23" i="1" s="1"/>
  <c r="AI23" i="1" s="1"/>
  <c r="I48" i="2"/>
  <c r="G63" i="2"/>
  <c r="H63" i="2" s="1"/>
  <c r="AB24" i="1"/>
  <c r="AC24" i="1" s="1"/>
  <c r="AJ24" i="1" s="1"/>
  <c r="AB23" i="1"/>
  <c r="AC23" i="1" s="1"/>
  <c r="AB20" i="1"/>
  <c r="AC20" i="1" s="1"/>
  <c r="AJ20" i="1" s="1"/>
  <c r="AJ7" i="1"/>
  <c r="AB6" i="1"/>
  <c r="AC6" i="1" s="1"/>
  <c r="AH6" i="1"/>
  <c r="AI6" i="1" s="1"/>
  <c r="P15" i="1"/>
  <c r="AJ11" i="1"/>
  <c r="V12" i="1"/>
  <c r="V15" i="1" s="1"/>
  <c r="AH13" i="1"/>
  <c r="AI13" i="1" s="1"/>
  <c r="AH9" i="1"/>
  <c r="AI9" i="1" s="1"/>
  <c r="AB13" i="1"/>
  <c r="AC13" i="1" s="1"/>
  <c r="U15" i="1"/>
  <c r="AB14" i="1"/>
  <c r="AC14" i="1" s="1"/>
  <c r="AH14" i="1"/>
  <c r="AI14" i="1" s="1"/>
  <c r="AB10" i="1"/>
  <c r="AC10" i="1" s="1"/>
  <c r="AH10" i="1"/>
  <c r="AI10" i="1" s="1"/>
  <c r="AA12" i="1"/>
  <c r="AA15" i="1" s="1"/>
  <c r="AD12" i="1"/>
  <c r="AG12" i="1" s="1"/>
  <c r="AG15" i="1" s="1"/>
  <c r="AB9" i="1"/>
  <c r="AC9" i="1" s="1"/>
  <c r="AB27" i="1"/>
  <c r="AC27" i="1" s="1"/>
  <c r="AH27" i="1"/>
  <c r="AI27" i="1" s="1"/>
  <c r="AB28" i="1"/>
  <c r="AC28" i="1" s="1"/>
  <c r="V26" i="1"/>
  <c r="V29" i="1" s="1"/>
  <c r="AC25" i="1"/>
  <c r="AJ25" i="1" s="1"/>
  <c r="AA26" i="1"/>
  <c r="AD26" i="1"/>
  <c r="AG26" i="1" s="1"/>
  <c r="AH28" i="1"/>
  <c r="AI28" i="1" s="1"/>
  <c r="K30" i="1"/>
  <c r="AN67" i="1" l="1"/>
  <c r="AR60" i="1"/>
  <c r="AR67" i="1" s="1"/>
  <c r="U31" i="1"/>
  <c r="V31" i="1"/>
  <c r="Q30" i="1"/>
  <c r="AN9" i="1"/>
  <c r="AN10" i="1" s="1"/>
  <c r="P31" i="1"/>
  <c r="Q31" i="1" s="1"/>
  <c r="AO8" i="1"/>
  <c r="AO9" i="1"/>
  <c r="AJ10" i="1"/>
  <c r="AJ22" i="1"/>
  <c r="W26" i="1"/>
  <c r="W29" i="1" s="1"/>
  <c r="AJ28" i="1"/>
  <c r="W12" i="1"/>
  <c r="W15" i="1" s="1"/>
  <c r="Q67" i="1"/>
  <c r="AJ67" i="1" s="1"/>
  <c r="AJ59" i="1"/>
  <c r="AJ23" i="1"/>
  <c r="AJ27" i="1"/>
  <c r="I63" i="2"/>
  <c r="AJ6" i="1"/>
  <c r="AJ14" i="1"/>
  <c r="AJ13" i="1"/>
  <c r="AJ9" i="1"/>
  <c r="AH12" i="1"/>
  <c r="AI12" i="1" s="1"/>
  <c r="AI15" i="1" s="1"/>
  <c r="AB12" i="1"/>
  <c r="AC12" i="1" s="1"/>
  <c r="AH26" i="1"/>
  <c r="AH29" i="1" s="1"/>
  <c r="AG29" i="1"/>
  <c r="AG31" i="1" s="1"/>
  <c r="AB26" i="1"/>
  <c r="AB29" i="1" s="1"/>
  <c r="AA29" i="1"/>
  <c r="AA31" i="1" s="1"/>
  <c r="D3" i="2"/>
  <c r="W31" i="1" l="1"/>
  <c r="Q69" i="1"/>
  <c r="AN70" i="1" s="1"/>
  <c r="W69" i="1"/>
  <c r="AO70" i="1" s="1"/>
  <c r="AQ8" i="1"/>
  <c r="AP8" i="1"/>
  <c r="AO10" i="1"/>
  <c r="AI26" i="1"/>
  <c r="AI29" i="1" s="1"/>
  <c r="AI69" i="1" s="1"/>
  <c r="AQ70" i="1" s="1"/>
  <c r="AB15" i="1"/>
  <c r="AB31" i="1" s="1"/>
  <c r="AC31" i="1" s="1"/>
  <c r="E3" i="2"/>
  <c r="E7" i="2" s="1"/>
  <c r="AC26" i="1"/>
  <c r="AC29" i="1" s="1"/>
  <c r="W30" i="1"/>
  <c r="F3" i="2" s="1"/>
  <c r="F7" i="2" s="1"/>
  <c r="F17" i="2" s="1"/>
  <c r="AH15" i="1"/>
  <c r="AH31" i="1" s="1"/>
  <c r="AI31" i="1" s="1"/>
  <c r="AJ12" i="1"/>
  <c r="AC15" i="1"/>
  <c r="AJ15" i="1" s="1"/>
  <c r="D7" i="2"/>
  <c r="AR8" i="1" l="1"/>
  <c r="AQ9" i="1"/>
  <c r="AQ10" i="1" s="1"/>
  <c r="AP9" i="1"/>
  <c r="AJ29" i="1"/>
  <c r="AI30" i="1"/>
  <c r="H3" i="2" s="1"/>
  <c r="H7" i="2" s="1"/>
  <c r="H9" i="2" s="1"/>
  <c r="AJ26" i="1"/>
  <c r="E17" i="2"/>
  <c r="E9" i="2"/>
  <c r="AC30" i="1"/>
  <c r="G3" i="2" s="1"/>
  <c r="F9" i="2"/>
  <c r="AC69" i="1"/>
  <c r="W70" i="1"/>
  <c r="F18" i="2"/>
  <c r="F19" i="2" s="1"/>
  <c r="D17" i="2"/>
  <c r="D9" i="2"/>
  <c r="W71" i="1" l="1"/>
  <c r="AO71" i="1"/>
  <c r="AJ69" i="1"/>
  <c r="AP70" i="1"/>
  <c r="AR9" i="1"/>
  <c r="AP10" i="1"/>
  <c r="AR10" i="1" s="1"/>
  <c r="H17" i="2"/>
  <c r="H18" i="2" s="1"/>
  <c r="H19" i="2" s="1"/>
  <c r="Q70" i="1"/>
  <c r="E18" i="2"/>
  <c r="E19" i="2" s="1"/>
  <c r="AJ30" i="1"/>
  <c r="G7" i="2"/>
  <c r="I3" i="2"/>
  <c r="K70" i="1"/>
  <c r="D18" i="2"/>
  <c r="Q71" i="1" l="1"/>
  <c r="AN71" i="1"/>
  <c r="AR70" i="1"/>
  <c r="K71" i="1"/>
  <c r="AM72" i="1" s="1"/>
  <c r="AM73" i="1" s="1"/>
  <c r="AM71" i="1"/>
  <c r="W73" i="1"/>
  <c r="AO72" i="1"/>
  <c r="AO73" i="1" s="1"/>
  <c r="AI70" i="1"/>
  <c r="G17" i="2"/>
  <c r="G9" i="2"/>
  <c r="I7" i="2"/>
  <c r="I9" i="2" s="1"/>
  <c r="D19" i="2"/>
  <c r="AI71" i="1" l="1"/>
  <c r="AQ71" i="1"/>
  <c r="Q73" i="1"/>
  <c r="AN72" i="1"/>
  <c r="AN73" i="1" s="1"/>
  <c r="AC70" i="1"/>
  <c r="AP71" i="1" s="1"/>
  <c r="G18" i="2"/>
  <c r="I17" i="2"/>
  <c r="K73" i="1"/>
  <c r="AR71" i="1" l="1"/>
  <c r="AI73" i="1"/>
  <c r="AQ72" i="1"/>
  <c r="AQ73" i="1" s="1"/>
  <c r="G19" i="2"/>
  <c r="I19" i="2" s="1"/>
  <c r="I18" i="2"/>
  <c r="AC71" i="1"/>
  <c r="AP72" i="1" s="1"/>
  <c r="AJ70" i="1"/>
  <c r="AR72" i="1" l="1"/>
  <c r="AR73" i="1" s="1"/>
  <c r="AP73" i="1"/>
  <c r="AC73" i="1"/>
  <c r="AJ73" i="1" s="1"/>
  <c r="AJ71" i="1"/>
</calcChain>
</file>

<file path=xl/sharedStrings.xml><?xml version="1.0" encoding="utf-8"?>
<sst xmlns="http://schemas.openxmlformats.org/spreadsheetml/2006/main" count="447" uniqueCount="194">
  <si>
    <t>PI Name</t>
  </si>
  <si>
    <t>F&amp;A Rate</t>
  </si>
  <si>
    <t>Total</t>
  </si>
  <si>
    <t>Totals</t>
  </si>
  <si>
    <t>Equipment</t>
  </si>
  <si>
    <t>Travel</t>
  </si>
  <si>
    <t>Foreign</t>
  </si>
  <si>
    <t>Domestic</t>
  </si>
  <si>
    <t>Tuition/Fees</t>
  </si>
  <si>
    <t>Stipends</t>
  </si>
  <si>
    <t>Subsistence</t>
  </si>
  <si>
    <t xml:space="preserve">Other </t>
  </si>
  <si>
    <t xml:space="preserve"> </t>
  </si>
  <si>
    <t>Publication Costs</t>
  </si>
  <si>
    <t>ADP/Computer Services</t>
  </si>
  <si>
    <t>Subawards/Consortium/Contractual Costs</t>
  </si>
  <si>
    <t>Equipment or Facility Rental/User Fees</t>
  </si>
  <si>
    <t>Tuition</t>
  </si>
  <si>
    <t>DC</t>
  </si>
  <si>
    <t>IDC</t>
  </si>
  <si>
    <t>MTDC</t>
  </si>
  <si>
    <t>Year 1</t>
  </si>
  <si>
    <t>Year 2</t>
  </si>
  <si>
    <t>Consortium F&amp;A</t>
  </si>
  <si>
    <t>Total Direct Costs</t>
  </si>
  <si>
    <t>OUHSC Total Costs</t>
  </si>
  <si>
    <t>Frg Rate</t>
  </si>
  <si>
    <t xml:space="preserve">PI Name: </t>
  </si>
  <si>
    <t>MTDC base</t>
  </si>
  <si>
    <t>F&amp;A</t>
  </si>
  <si>
    <t>Subcontracts Exceeding $25k in Year 1</t>
  </si>
  <si>
    <t>Number of Subk Exceeding $25k in Year 1</t>
  </si>
  <si>
    <t>Consortium Direct Costs</t>
  </si>
  <si>
    <t xml:space="preserve">OUHSC Direct Costs </t>
  </si>
  <si>
    <t>Consortium Total Costs</t>
  </si>
  <si>
    <t>Y 2</t>
  </si>
  <si>
    <t>Y1</t>
  </si>
  <si>
    <t>Base Salary</t>
  </si>
  <si>
    <t>Future Yr Increase</t>
  </si>
  <si>
    <t>Y2</t>
  </si>
  <si>
    <t>% Effort</t>
  </si>
  <si>
    <t>Calendar Months</t>
  </si>
  <si>
    <t>Requested Salary</t>
  </si>
  <si>
    <t xml:space="preserve">Fringe Benefits </t>
  </si>
  <si>
    <t>F. "Other" Direct Costs</t>
  </si>
  <si>
    <t>E. Participant/Trainee Costs</t>
  </si>
  <si>
    <t>D. Travel</t>
  </si>
  <si>
    <t>C. Equipment</t>
  </si>
  <si>
    <t>A. Key Personnel</t>
  </si>
  <si>
    <t>B. Other Personnel</t>
  </si>
  <si>
    <t>G. Total Direct Costs</t>
  </si>
  <si>
    <t>H. Indirect Cost Base</t>
  </si>
  <si>
    <t>H. Indirect Funds Requested</t>
  </si>
  <si>
    <t>H. Indirect Costs</t>
  </si>
  <si>
    <t>I. Total Direct and Indirect Costs</t>
  </si>
  <si>
    <t>Subk Direct Costs</t>
  </si>
  <si>
    <t>Total Costs</t>
  </si>
  <si>
    <t>(Name of subcontractor)</t>
  </si>
  <si>
    <t>*Please use "F&amp;A Calculations and Subcontracts Sheet</t>
  </si>
  <si>
    <t>Year 3</t>
  </si>
  <si>
    <t>Year 4</t>
  </si>
  <si>
    <t>Year 5</t>
  </si>
  <si>
    <t xml:space="preserve">F&amp;A </t>
  </si>
  <si>
    <t>Subtotals Yr 1</t>
  </si>
  <si>
    <t>Subtotals Yr 2</t>
  </si>
  <si>
    <t>Subtotals Yr 3</t>
  </si>
  <si>
    <t>Subtotals Yr 4</t>
  </si>
  <si>
    <t>Subtotals Yr 5</t>
  </si>
  <si>
    <t>Personnel Total Yr 1</t>
  </si>
  <si>
    <t>Personnel Total Yr 2</t>
  </si>
  <si>
    <t>Personnel Total Yr 3</t>
  </si>
  <si>
    <t>Personnel Total Yr 4</t>
  </si>
  <si>
    <t>Personnel Total Yr 5</t>
  </si>
  <si>
    <t>C. Equipment Yr 1</t>
  </si>
  <si>
    <t>D. Travel Total Yr 1</t>
  </si>
  <si>
    <t>E. Participant Yr 1</t>
  </si>
  <si>
    <t>F. Other Direct Costs Total Yr 1</t>
  </si>
  <si>
    <t>C. Equipment Yr 2</t>
  </si>
  <si>
    <t>D. Travel Total Yr 2</t>
  </si>
  <si>
    <t>E. Participant Yr 2</t>
  </si>
  <si>
    <t>F. Other Direct Costs Total Yr 2</t>
  </si>
  <si>
    <t>C. Equipment Yr 3</t>
  </si>
  <si>
    <t>D. Travel Total Yr 3</t>
  </si>
  <si>
    <t>E. Participant Yr 3</t>
  </si>
  <si>
    <t>F. Other Direct Costs Total Yr 3</t>
  </si>
  <si>
    <t>C. Equipment Yr 4</t>
  </si>
  <si>
    <t>D. Travel Total Yr 4</t>
  </si>
  <si>
    <t>E. Participant Yr 4</t>
  </si>
  <si>
    <t>F. Other Direct Costs Total Yr 4</t>
  </si>
  <si>
    <t>C. Equipment Yr 5</t>
  </si>
  <si>
    <t>D. Travel Total Yr 5</t>
  </si>
  <si>
    <t>E. Participant Yr 5</t>
  </si>
  <si>
    <t>F. Other Direct Costs Total Yr 5</t>
  </si>
  <si>
    <r>
      <t xml:space="preserve">Subcontracts Under $25k in Year 1 </t>
    </r>
    <r>
      <rPr>
        <b/>
        <u/>
        <sz val="9"/>
        <rFont val="Arial"/>
        <family val="2"/>
      </rPr>
      <t>or</t>
    </r>
    <r>
      <rPr>
        <b/>
        <sz val="9"/>
        <rFont val="Arial"/>
        <family val="2"/>
      </rPr>
      <t xml:space="preserve"> start after Year 1</t>
    </r>
  </si>
  <si>
    <t>Patient Care</t>
  </si>
  <si>
    <t>Alterations/Renovations</t>
  </si>
  <si>
    <t>Space Rental</t>
  </si>
  <si>
    <t>Inpatient/Outpatient Care</t>
  </si>
  <si>
    <t>OTHER</t>
  </si>
  <si>
    <t>Total Direct Costs Minus Consortium F&amp;A</t>
  </si>
  <si>
    <t>Sponsor</t>
  </si>
  <si>
    <t>Do not change this category - exempt from F&amp;A</t>
  </si>
  <si>
    <t>FTE</t>
  </si>
  <si>
    <t>Amount toward IDC</t>
  </si>
  <si>
    <t>*Students*</t>
  </si>
  <si>
    <t>(should match AJ30)</t>
  </si>
  <si>
    <t>Fringe</t>
  </si>
  <si>
    <t xml:space="preserve">Year 1 </t>
  </si>
  <si>
    <t xml:space="preserve">Year 2 </t>
  </si>
  <si>
    <t>Instructions:  Copy the table into the budget justification (after verifying totals)</t>
  </si>
  <si>
    <t>(should match totals in row 32)</t>
  </si>
  <si>
    <t>PI</t>
  </si>
  <si>
    <t>CoPI</t>
  </si>
  <si>
    <t>CoI</t>
  </si>
  <si>
    <t>future Yr increase max is set at 2% (=1.020) for CON-Key Personnel only</t>
  </si>
  <si>
    <t>Salary-Key</t>
  </si>
  <si>
    <t xml:space="preserve">All Personnel-Y1: </t>
  </si>
  <si>
    <t xml:space="preserve">All Personnel-Y2: </t>
  </si>
  <si>
    <t xml:space="preserve">All Personnel-Y5: </t>
  </si>
  <si>
    <t xml:space="preserve">All Personnel-Y4: </t>
  </si>
  <si>
    <t xml:space="preserve">All Personnel-Y3: </t>
  </si>
  <si>
    <t>be$18,000 (6,000 multiplied by 3 CY months).</t>
  </si>
  <si>
    <t xml:space="preserve">salary).  25% of CY effort would equate to 3 CY months (12x.25=3).  The budget figure for that effort would </t>
  </si>
  <si>
    <t xml:space="preserve">A PI on a CY appointment at a salary of $72,000 will have a monthly salary of $6,000 (one-twelfth of total CY </t>
  </si>
  <si>
    <t>Example 2:</t>
  </si>
  <si>
    <t>$15,750 (7,000 multiplied by 2.25 AY months).</t>
  </si>
  <si>
    <t xml:space="preserve">25% of AY effort would equate to 2.25 person months (9x.25=2.25).  The Budget figure for that effort would be </t>
  </si>
  <si>
    <t>A PI on an AY appointment at a salary of $63,000 will have a monthly salary of $7,000 (one-ninth of the AY).</t>
  </si>
  <si>
    <t>Example 1:</t>
  </si>
  <si>
    <t>a two examples of how person months are applied:</t>
  </si>
  <si>
    <t>To fill out the budget forms for the SF 424 R&amp;R grantees will need to convert percent-of-effort to person months.  Below are</t>
  </si>
  <si>
    <t>365 days</t>
  </si>
  <si>
    <t>52 weeks</t>
  </si>
  <si>
    <t>12 months</t>
  </si>
  <si>
    <t xml:space="preserve">Calendar Year (CY) </t>
  </si>
  <si>
    <t>90 days</t>
  </si>
  <si>
    <t>13 weeks</t>
  </si>
  <si>
    <t>3 months</t>
  </si>
  <si>
    <t>Summer Term (SM)</t>
  </si>
  <si>
    <t>273 days</t>
  </si>
  <si>
    <t>39 weeks</t>
  </si>
  <si>
    <t>9 months</t>
  </si>
  <si>
    <t>Academic Year (AY)</t>
  </si>
  <si>
    <t>breakout for each:</t>
  </si>
  <si>
    <t xml:space="preserve">There are three basic salary (wage) bases: Calendar Year, Academic Year and Summer Term. Here is a month/week/days   </t>
  </si>
  <si>
    <t>hit enter.  The person month for 3, 6, 8, 9, 10, and 12 will be displayed simultaneously.</t>
  </si>
  <si>
    <t>To use the chart simply insert the percent effort that you want to convert into the -0- of the 3 mo. Summer Term % effort line and</t>
  </si>
  <si>
    <t>Instructions:</t>
  </si>
  <si>
    <t xml:space="preserve">        PM</t>
  </si>
  <si>
    <t xml:space="preserve">  % effort</t>
  </si>
  <si>
    <t>PM</t>
  </si>
  <si>
    <t xml:space="preserve"> % effort</t>
  </si>
  <si>
    <t>% effort</t>
  </si>
  <si>
    <t xml:space="preserve">         PM</t>
  </si>
  <si>
    <t xml:space="preserve">  % effort </t>
  </si>
  <si>
    <t>Calendar Year</t>
  </si>
  <si>
    <t>Appointment</t>
  </si>
  <si>
    <t>Academic Year</t>
  </si>
  <si>
    <t>Summer Term</t>
  </si>
  <si>
    <t>12 month</t>
  </si>
  <si>
    <t>10 month</t>
  </si>
  <si>
    <t>9 month</t>
  </si>
  <si>
    <t>8 month</t>
  </si>
  <si>
    <t>6 month</t>
  </si>
  <si>
    <t>3 month</t>
  </si>
  <si>
    <t>Interactive Conversion Table</t>
  </si>
  <si>
    <t>Percent of Time &amp; Effort to Person Months (PM)</t>
  </si>
  <si>
    <t>Project Totals</t>
  </si>
  <si>
    <t>PI/designee fills out grey  cells, PI must get base salaries for all Key &amp; Other Personnel from Finance</t>
  </si>
  <si>
    <t>Fill out the cells. F&amp;A rates is set at 45% for sponsored research, unless sponsor does not allow</t>
  </si>
  <si>
    <t xml:space="preserve">*Animal housing, subject incentives, and shipping are OTHER* </t>
  </si>
  <si>
    <t>Consultant Services</t>
  </si>
  <si>
    <t>total in this line should equal total in dark purple cell on line 31.</t>
  </si>
  <si>
    <t>Salary and Fringe</t>
  </si>
  <si>
    <t>Item</t>
  </si>
  <si>
    <t>Item 1</t>
  </si>
  <si>
    <t>Item 2</t>
  </si>
  <si>
    <t>Item 3</t>
  </si>
  <si>
    <t>Item 4</t>
  </si>
  <si>
    <t>Item Totals</t>
  </si>
  <si>
    <t xml:space="preserve"> (&gt; $5K items, be sure to list each item with cost)</t>
  </si>
  <si>
    <t>Materials and Supplies</t>
  </si>
  <si>
    <t xml:space="preserve"> (OUHSC "Supplies" category; animal purchases are supplies)</t>
  </si>
  <si>
    <t>Directs</t>
  </si>
  <si>
    <t>Worksheet for calculating based salary based on hourly rate and FTE</t>
  </si>
  <si>
    <t>Base salary (.5FTE)</t>
  </si>
  <si>
    <t>Base salary (1.0 FTE)</t>
  </si>
  <si>
    <t xml:space="preserve">Hourly rate: </t>
  </si>
  <si>
    <t>Enter this base salary for 0.5 FTE</t>
  </si>
  <si>
    <t>Enter this base salary for 1.0 FTE</t>
  </si>
  <si>
    <t>Enter hourly rate here</t>
  </si>
  <si>
    <t>Total hours/year, 0.5 FTE</t>
  </si>
  <si>
    <t>Total hours/year, 1.0 FTE</t>
  </si>
  <si>
    <t xml:space="preserve">*This section is not for study participants.  For NRSA and T32 only*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</si>
</sst>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0.0%"/>
    <numFmt numFmtId="167" formatCode="_([$$-409]* #,##0.00_);_([$$-409]* \(#,##0.00\);_([$$-409]* &quot;-&quot;??_);_(@_)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11"/>
      <color rgb="FF9C0006"/>
      <name val="Calibri"/>
      <family val="2"/>
      <scheme val="minor"/>
    </font>
    <font>
      <sz val="9"/>
      <name val="Times New Roman"/>
      <family val="1"/>
    </font>
    <font>
      <b/>
      <sz val="9"/>
      <color indexed="10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0" fillId="12" borderId="0" applyNumberFormat="0" applyBorder="0" applyAlignment="0" applyProtection="0"/>
    <xf numFmtId="0" fontId="7" fillId="0" borderId="0"/>
  </cellStyleXfs>
  <cellXfs count="248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4" fontId="0" fillId="0" borderId="0" xfId="0" applyNumberFormat="1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165" fontId="1" fillId="0" borderId="0" xfId="0" applyNumberFormat="1" applyFont="1" applyProtection="1">
      <protection locked="0"/>
    </xf>
    <xf numFmtId="2" fontId="1" fillId="0" borderId="0" xfId="0" applyNumberFormat="1" applyFont="1" applyProtection="1">
      <protection locked="0"/>
    </xf>
    <xf numFmtId="10" fontId="1" fillId="0" borderId="0" xfId="0" applyNumberFormat="1" applyFont="1" applyProtection="1">
      <protection locked="0"/>
    </xf>
    <xf numFmtId="0" fontId="1" fillId="0" borderId="0" xfId="0" applyFont="1" applyFill="1" applyProtection="1">
      <protection locked="0"/>
    </xf>
    <xf numFmtId="164" fontId="1" fillId="0" borderId="0" xfId="0" applyNumberFormat="1" applyFont="1" applyFill="1" applyProtection="1">
      <protection locked="0"/>
    </xf>
    <xf numFmtId="164" fontId="0" fillId="0" borderId="0" xfId="0" applyNumberFormat="1" applyFill="1" applyProtection="1"/>
    <xf numFmtId="164" fontId="0" fillId="2" borderId="0" xfId="0" applyNumberFormat="1" applyFill="1" applyProtection="1"/>
    <xf numFmtId="164" fontId="1" fillId="0" borderId="0" xfId="0" applyNumberFormat="1" applyFont="1" applyProtection="1">
      <protection locked="0"/>
    </xf>
    <xf numFmtId="164" fontId="1" fillId="0" borderId="0" xfId="0" applyNumberFormat="1" applyFont="1" applyFill="1" applyProtection="1"/>
    <xf numFmtId="0" fontId="0" fillId="0" borderId="0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Protection="1"/>
    <xf numFmtId="0" fontId="5" fillId="0" borderId="0" xfId="0" applyFont="1" applyAlignment="1" applyProtection="1">
      <alignment horizontal="right"/>
      <protection locked="0"/>
    </xf>
    <xf numFmtId="164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Protection="1"/>
    <xf numFmtId="0" fontId="5" fillId="0" borderId="0" xfId="0" applyFont="1" applyAlignment="1" applyProtection="1">
      <protection locked="0"/>
    </xf>
    <xf numFmtId="164" fontId="5" fillId="5" borderId="0" xfId="0" applyNumberFormat="1" applyFont="1" applyFill="1" applyProtection="1"/>
    <xf numFmtId="0" fontId="1" fillId="0" borderId="0" xfId="0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Protection="1">
      <protection locked="0"/>
    </xf>
    <xf numFmtId="164" fontId="5" fillId="0" borderId="0" xfId="0" applyNumberFormat="1" applyFont="1" applyFill="1" applyProtection="1"/>
    <xf numFmtId="0" fontId="5" fillId="0" borderId="0" xfId="0" applyFont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164" fontId="1" fillId="0" borderId="0" xfId="0" applyNumberFormat="1" applyFont="1" applyFill="1" applyBorder="1" applyProtection="1"/>
    <xf numFmtId="164" fontId="0" fillId="8" borderId="0" xfId="0" applyNumberFormat="1" applyFill="1" applyProtection="1"/>
    <xf numFmtId="164" fontId="1" fillId="9" borderId="0" xfId="0" applyNumberFormat="1" applyFont="1" applyFill="1" applyProtection="1"/>
    <xf numFmtId="0" fontId="4" fillId="0" borderId="0" xfId="0" applyFont="1" applyFill="1" applyProtection="1">
      <protection locked="0"/>
    </xf>
    <xf numFmtId="164" fontId="4" fillId="10" borderId="0" xfId="0" applyNumberFormat="1" applyFont="1" applyFill="1" applyProtection="1"/>
    <xf numFmtId="164" fontId="4" fillId="5" borderId="0" xfId="0" applyNumberFormat="1" applyFont="1" applyFill="1" applyProtection="1"/>
    <xf numFmtId="0" fontId="8" fillId="0" borderId="0" xfId="0" applyFont="1" applyProtection="1">
      <protection locked="0"/>
    </xf>
    <xf numFmtId="166" fontId="5" fillId="0" borderId="2" xfId="0" applyNumberFormat="1" applyFont="1" applyBorder="1" applyProtection="1">
      <protection locked="0"/>
    </xf>
    <xf numFmtId="166" fontId="5" fillId="0" borderId="0" xfId="0" applyNumberFormat="1" applyFont="1" applyBorder="1" applyProtection="1">
      <protection locked="0"/>
    </xf>
    <xf numFmtId="166" fontId="4" fillId="0" borderId="2" xfId="0" applyNumberFormat="1" applyFont="1" applyBorder="1" applyProtection="1"/>
    <xf numFmtId="0" fontId="4" fillId="0" borderId="0" xfId="0" applyNumberFormat="1" applyFont="1" applyProtection="1"/>
    <xf numFmtId="164" fontId="4" fillId="0" borderId="0" xfId="0" applyNumberFormat="1" applyFont="1" applyFill="1" applyProtection="1"/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10" fillId="12" borderId="0" xfId="1" applyProtection="1">
      <protection locked="0"/>
    </xf>
    <xf numFmtId="0" fontId="0" fillId="13" borderId="0" xfId="0" applyFill="1" applyProtection="1">
      <protection locked="0"/>
    </xf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3" xfId="0" applyNumberFormat="1" applyFill="1" applyBorder="1" applyProtection="1">
      <protection locked="0"/>
    </xf>
    <xf numFmtId="0" fontId="0" fillId="14" borderId="3" xfId="0" applyFill="1" applyBorder="1" applyProtection="1">
      <protection locked="0"/>
    </xf>
    <xf numFmtId="167" fontId="0" fillId="0" borderId="3" xfId="0" applyNumberFormat="1" applyBorder="1" applyProtection="1">
      <protection locked="0"/>
    </xf>
    <xf numFmtId="167" fontId="0" fillId="16" borderId="3" xfId="0" applyNumberFormat="1" applyFill="1" applyBorder="1"/>
    <xf numFmtId="165" fontId="0" fillId="17" borderId="3" xfId="0" applyNumberFormat="1" applyFill="1" applyBorder="1" applyProtection="1">
      <protection locked="0"/>
    </xf>
    <xf numFmtId="2" fontId="0" fillId="0" borderId="3" xfId="0" applyNumberFormat="1" applyBorder="1" applyProtection="1"/>
    <xf numFmtId="164" fontId="0" fillId="0" borderId="3" xfId="0" applyNumberFormat="1" applyBorder="1" applyProtection="1"/>
    <xf numFmtId="4" fontId="0" fillId="0" borderId="3" xfId="0" applyNumberFormat="1" applyFill="1" applyBorder="1" applyProtection="1"/>
    <xf numFmtId="164" fontId="0" fillId="0" borderId="3" xfId="0" applyNumberFormat="1" applyFill="1" applyBorder="1" applyProtection="1"/>
    <xf numFmtId="165" fontId="0" fillId="0" borderId="3" xfId="0" applyNumberFormat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164" fontId="0" fillId="3" borderId="7" xfId="0" applyNumberFormat="1" applyFill="1" applyBorder="1" applyProtection="1"/>
    <xf numFmtId="164" fontId="1" fillId="4" borderId="7" xfId="0" applyNumberFormat="1" applyFont="1" applyFill="1" applyBorder="1" applyProtection="1"/>
    <xf numFmtId="164" fontId="0" fillId="3" borderId="4" xfId="0" applyNumberFormat="1" applyFill="1" applyBorder="1" applyProtection="1"/>
    <xf numFmtId="164" fontId="1" fillId="4" borderId="9" xfId="0" applyNumberFormat="1" applyFont="1" applyFill="1" applyBorder="1" applyProtection="1"/>
    <xf numFmtId="0" fontId="1" fillId="15" borderId="3" xfId="0" applyFont="1" applyFill="1" applyBorder="1" applyProtection="1">
      <protection locked="0"/>
    </xf>
    <xf numFmtId="0" fontId="1" fillId="18" borderId="3" xfId="0" applyFont="1" applyFill="1" applyBorder="1" applyProtection="1">
      <protection locked="0"/>
    </xf>
    <xf numFmtId="0" fontId="0" fillId="18" borderId="11" xfId="0" applyFill="1" applyBorder="1" applyProtection="1">
      <protection locked="0"/>
    </xf>
    <xf numFmtId="164" fontId="0" fillId="18" borderId="11" xfId="0" applyNumberFormat="1" applyFill="1" applyBorder="1" applyProtection="1">
      <protection locked="0"/>
    </xf>
    <xf numFmtId="0" fontId="0" fillId="18" borderId="5" xfId="0" applyFill="1" applyBorder="1" applyProtection="1">
      <protection locked="0"/>
    </xf>
    <xf numFmtId="164" fontId="1" fillId="19" borderId="7" xfId="0" applyNumberFormat="1" applyFont="1" applyFill="1" applyBorder="1" applyProtection="1"/>
    <xf numFmtId="164" fontId="1" fillId="19" borderId="3" xfId="0" applyNumberFormat="1" applyFont="1" applyFill="1" applyBorder="1" applyProtection="1"/>
    <xf numFmtId="0" fontId="1" fillId="19" borderId="3" xfId="0" applyFont="1" applyFill="1" applyBorder="1" applyAlignment="1" applyProtection="1">
      <alignment horizontal="right"/>
      <protection locked="0"/>
    </xf>
    <xf numFmtId="0" fontId="1" fillId="19" borderId="3" xfId="0" applyFont="1" applyFill="1" applyBorder="1" applyProtection="1"/>
    <xf numFmtId="0" fontId="1" fillId="0" borderId="12" xfId="0" applyFont="1" applyFill="1" applyBorder="1" applyProtection="1">
      <protection locked="0"/>
    </xf>
    <xf numFmtId="164" fontId="1" fillId="0" borderId="12" xfId="0" applyNumberFormat="1" applyFont="1" applyFill="1" applyBorder="1" applyProtection="1">
      <protection locked="0"/>
    </xf>
    <xf numFmtId="0" fontId="1" fillId="14" borderId="3" xfId="0" applyFont="1" applyFill="1" applyBorder="1" applyProtection="1">
      <protection locked="0"/>
    </xf>
    <xf numFmtId="0" fontId="1" fillId="14" borderId="3" xfId="0" applyFont="1" applyFill="1" applyBorder="1" applyAlignment="1" applyProtection="1">
      <alignment wrapText="1"/>
      <protection locked="0"/>
    </xf>
    <xf numFmtId="0" fontId="3" fillId="14" borderId="3" xfId="0" applyFont="1" applyFill="1" applyBorder="1" applyAlignment="1" applyProtection="1">
      <alignment wrapText="1"/>
      <protection locked="0"/>
    </xf>
    <xf numFmtId="0" fontId="1" fillId="14" borderId="7" xfId="0" applyFont="1" applyFill="1" applyBorder="1" applyAlignment="1" applyProtection="1">
      <alignment wrapText="1"/>
      <protection locked="0"/>
    </xf>
    <xf numFmtId="0" fontId="1" fillId="14" borderId="5" xfId="0" applyFont="1" applyFill="1" applyBorder="1" applyAlignment="1" applyProtection="1">
      <alignment wrapText="1"/>
      <protection locked="0"/>
    </xf>
    <xf numFmtId="0" fontId="0" fillId="14" borderId="11" xfId="0" applyFill="1" applyBorder="1" applyProtection="1">
      <protection locked="0"/>
    </xf>
    <xf numFmtId="0" fontId="10" fillId="14" borderId="11" xfId="1" applyFill="1" applyBorder="1" applyProtection="1">
      <protection locked="0"/>
    </xf>
    <xf numFmtId="164" fontId="10" fillId="14" borderId="11" xfId="1" applyNumberFormat="1" applyFill="1" applyBorder="1" applyProtection="1">
      <protection locked="0"/>
    </xf>
    <xf numFmtId="164" fontId="0" fillId="14" borderId="11" xfId="0" applyNumberFormat="1" applyFill="1" applyBorder="1" applyProtection="1">
      <protection locked="0"/>
    </xf>
    <xf numFmtId="164" fontId="0" fillId="14" borderId="6" xfId="0" applyNumberFormat="1" applyFill="1" applyBorder="1" applyProtection="1">
      <protection locked="0"/>
    </xf>
    <xf numFmtId="0" fontId="0" fillId="14" borderId="6" xfId="0" applyFill="1" applyBorder="1" applyProtection="1">
      <protection locked="0"/>
    </xf>
    <xf numFmtId="0" fontId="1" fillId="14" borderId="4" xfId="0" applyFont="1" applyFill="1" applyBorder="1" applyProtection="1">
      <protection locked="0"/>
    </xf>
    <xf numFmtId="0" fontId="0" fillId="18" borderId="3" xfId="0" applyFill="1" applyBorder="1" applyProtection="1">
      <protection locked="0"/>
    </xf>
    <xf numFmtId="0" fontId="7" fillId="18" borderId="3" xfId="0" applyFont="1" applyFill="1" applyBorder="1" applyProtection="1">
      <protection locked="0"/>
    </xf>
    <xf numFmtId="0" fontId="0" fillId="18" borderId="4" xfId="0" applyFill="1" applyBorder="1" applyProtection="1">
      <protection locked="0"/>
    </xf>
    <xf numFmtId="0" fontId="8" fillId="18" borderId="11" xfId="0" applyFont="1" applyFill="1" applyBorder="1" applyProtection="1">
      <protection locked="0"/>
    </xf>
    <xf numFmtId="0" fontId="1" fillId="18" borderId="11" xfId="0" applyFont="1" applyFill="1" applyBorder="1" applyProtection="1">
      <protection locked="0"/>
    </xf>
    <xf numFmtId="0" fontId="9" fillId="18" borderId="11" xfId="0" applyFont="1" applyFill="1" applyBorder="1" applyProtection="1">
      <protection locked="0"/>
    </xf>
    <xf numFmtId="164" fontId="0" fillId="3" borderId="11" xfId="0" applyNumberFormat="1" applyFill="1" applyBorder="1" applyProtection="1"/>
    <xf numFmtId="164" fontId="0" fillId="18" borderId="11" xfId="0" applyNumberFormat="1" applyFill="1" applyBorder="1" applyProtection="1"/>
    <xf numFmtId="0" fontId="7" fillId="18" borderId="11" xfId="0" applyFont="1" applyFill="1" applyBorder="1" applyProtection="1">
      <protection locked="0"/>
    </xf>
    <xf numFmtId="164" fontId="0" fillId="8" borderId="0" xfId="0" applyNumberFormat="1" applyFill="1" applyBorder="1" applyProtection="1"/>
    <xf numFmtId="0" fontId="1" fillId="11" borderId="4" xfId="0" applyFont="1" applyFill="1" applyBorder="1" applyProtection="1">
      <protection locked="0"/>
    </xf>
    <xf numFmtId="0" fontId="1" fillId="11" borderId="11" xfId="0" applyFont="1" applyFill="1" applyBorder="1" applyProtection="1">
      <protection locked="0"/>
    </xf>
    <xf numFmtId="164" fontId="1" fillId="11" borderId="11" xfId="0" applyNumberFormat="1" applyFont="1" applyFill="1" applyBorder="1" applyProtection="1">
      <protection locked="0"/>
    </xf>
    <xf numFmtId="164" fontId="1" fillId="11" borderId="11" xfId="0" applyNumberFormat="1" applyFont="1" applyFill="1" applyBorder="1" applyProtection="1"/>
    <xf numFmtId="164" fontId="1" fillId="8" borderId="10" xfId="0" applyNumberFormat="1" applyFont="1" applyFill="1" applyBorder="1" applyProtection="1">
      <protection locked="0"/>
    </xf>
    <xf numFmtId="0" fontId="1" fillId="8" borderId="10" xfId="0" applyFont="1" applyFill="1" applyBorder="1" applyProtection="1">
      <protection locked="0"/>
    </xf>
    <xf numFmtId="164" fontId="0" fillId="9" borderId="14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164" fontId="1" fillId="6" borderId="7" xfId="0" applyNumberFormat="1" applyFont="1" applyFill="1" applyBorder="1" applyProtection="1"/>
    <xf numFmtId="0" fontId="1" fillId="0" borderId="2" xfId="0" applyFont="1" applyFill="1" applyBorder="1" applyProtection="1">
      <protection locked="0"/>
    </xf>
    <xf numFmtId="164" fontId="1" fillId="4" borderId="2" xfId="0" applyNumberFormat="1" applyFont="1" applyFill="1" applyBorder="1" applyProtection="1"/>
    <xf numFmtId="164" fontId="0" fillId="7" borderId="2" xfId="0" applyNumberFormat="1" applyFill="1" applyBorder="1" applyProtection="1"/>
    <xf numFmtId="0" fontId="1" fillId="0" borderId="2" xfId="0" applyFont="1" applyBorder="1" applyProtection="1">
      <protection locked="0"/>
    </xf>
    <xf numFmtId="164" fontId="1" fillId="0" borderId="2" xfId="0" applyNumberFormat="1" applyFont="1" applyFill="1" applyBorder="1" applyProtection="1">
      <protection locked="0"/>
    </xf>
    <xf numFmtId="164" fontId="1" fillId="7" borderId="2" xfId="0" applyNumberFormat="1" applyFont="1" applyFill="1" applyBorder="1" applyProtection="1">
      <protection locked="0"/>
    </xf>
    <xf numFmtId="164" fontId="0" fillId="3" borderId="2" xfId="0" applyNumberFormat="1" applyFill="1" applyBorder="1" applyProtection="1"/>
    <xf numFmtId="164" fontId="0" fillId="7" borderId="7" xfId="0" applyNumberFormat="1" applyFill="1" applyBorder="1" applyProtection="1"/>
    <xf numFmtId="0" fontId="0" fillId="0" borderId="15" xfId="0" applyFill="1" applyBorder="1" applyProtection="1">
      <protection locked="0"/>
    </xf>
    <xf numFmtId="0" fontId="5" fillId="0" borderId="0" xfId="2" applyFont="1"/>
    <xf numFmtId="0" fontId="7" fillId="0" borderId="0" xfId="2"/>
    <xf numFmtId="0" fontId="11" fillId="0" borderId="0" xfId="2" applyFont="1" applyAlignment="1">
      <alignment horizontal="left" indent="8"/>
    </xf>
    <xf numFmtId="2" fontId="5" fillId="0" borderId="0" xfId="2" applyNumberFormat="1" applyFont="1"/>
    <xf numFmtId="2" fontId="7" fillId="0" borderId="0" xfId="2" applyNumberFormat="1"/>
    <xf numFmtId="0" fontId="11" fillId="0" borderId="0" xfId="2" applyFont="1"/>
    <xf numFmtId="0" fontId="11" fillId="0" borderId="0" xfId="2" applyFont="1" applyAlignment="1">
      <alignment horizontal="right" vertical="center"/>
    </xf>
    <xf numFmtId="0" fontId="12" fillId="0" borderId="0" xfId="2" applyFont="1"/>
    <xf numFmtId="2" fontId="12" fillId="0" borderId="0" xfId="2" applyNumberFormat="1" applyFont="1"/>
    <xf numFmtId="2" fontId="5" fillId="20" borderId="17" xfId="2" applyNumberFormat="1" applyFont="1" applyFill="1" applyBorder="1"/>
    <xf numFmtId="0" fontId="5" fillId="20" borderId="17" xfId="2" applyFont="1" applyFill="1" applyBorder="1"/>
    <xf numFmtId="0" fontId="5" fillId="0" borderId="17" xfId="2" applyFont="1" applyBorder="1"/>
    <xf numFmtId="2" fontId="4" fillId="20" borderId="17" xfId="2" applyNumberFormat="1" applyFont="1" applyFill="1" applyBorder="1"/>
    <xf numFmtId="2" fontId="4" fillId="20" borderId="12" xfId="2" applyNumberFormat="1" applyFont="1" applyFill="1" applyBorder="1"/>
    <xf numFmtId="0" fontId="4" fillId="20" borderId="12" xfId="2" applyFont="1" applyFill="1" applyBorder="1"/>
    <xf numFmtId="2" fontId="4" fillId="20" borderId="12" xfId="2" applyNumberFormat="1" applyFont="1" applyFill="1" applyBorder="1" applyAlignment="1">
      <alignment horizontal="center"/>
    </xf>
    <xf numFmtId="2" fontId="4" fillId="20" borderId="12" xfId="2" applyNumberFormat="1" applyFont="1" applyFill="1" applyBorder="1" applyAlignment="1">
      <alignment horizontal="right"/>
    </xf>
    <xf numFmtId="0" fontId="4" fillId="0" borderId="0" xfId="2" applyFont="1"/>
    <xf numFmtId="0" fontId="5" fillId="0" borderId="0" xfId="2" applyFont="1" applyBorder="1"/>
    <xf numFmtId="2" fontId="4" fillId="0" borderId="0" xfId="2" applyNumberFormat="1" applyFont="1" applyBorder="1"/>
    <xf numFmtId="2" fontId="4" fillId="20" borderId="0" xfId="2" applyNumberFormat="1" applyFont="1" applyFill="1" applyBorder="1"/>
    <xf numFmtId="1" fontId="4" fillId="20" borderId="0" xfId="2" applyNumberFormat="1" applyFont="1" applyFill="1" applyBorder="1"/>
    <xf numFmtId="0" fontId="5" fillId="0" borderId="13" xfId="2" applyFont="1" applyBorder="1"/>
    <xf numFmtId="0" fontId="13" fillId="21" borderId="0" xfId="2" applyFont="1" applyFill="1" applyAlignment="1">
      <alignment horizontal="right"/>
    </xf>
    <xf numFmtId="0" fontId="13" fillId="21" borderId="0" xfId="2" applyFont="1" applyFill="1"/>
    <xf numFmtId="0" fontId="5" fillId="21" borderId="0" xfId="2" applyFont="1" applyFill="1"/>
    <xf numFmtId="0" fontId="13" fillId="21" borderId="0" xfId="2" applyFont="1" applyFill="1" applyAlignment="1">
      <alignment horizontal="center"/>
    </xf>
    <xf numFmtId="0" fontId="14" fillId="21" borderId="0" xfId="2" applyFont="1" applyFill="1"/>
    <xf numFmtId="0" fontId="13" fillId="21" borderId="0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3" fillId="0" borderId="0" xfId="2" applyFont="1"/>
    <xf numFmtId="164" fontId="1" fillId="4" borderId="4" xfId="0" applyNumberFormat="1" applyFont="1" applyFill="1" applyBorder="1" applyProtection="1"/>
    <xf numFmtId="164" fontId="1" fillId="19" borderId="4" xfId="0" applyNumberFormat="1" applyFont="1" applyFill="1" applyBorder="1" applyProtection="1"/>
    <xf numFmtId="164" fontId="0" fillId="2" borderId="3" xfId="0" applyNumberFormat="1" applyFill="1" applyBorder="1" applyProtection="1"/>
    <xf numFmtId="164" fontId="1" fillId="9" borderId="3" xfId="0" applyNumberFormat="1" applyFont="1" applyFill="1" applyBorder="1" applyProtection="1"/>
    <xf numFmtId="164" fontId="1" fillId="6" borderId="4" xfId="0" applyNumberFormat="1" applyFont="1" applyFill="1" applyBorder="1" applyProtection="1"/>
    <xf numFmtId="0" fontId="1" fillId="14" borderId="4" xfId="0" applyFont="1" applyFill="1" applyBorder="1" applyAlignment="1" applyProtection="1">
      <alignment wrapText="1"/>
      <protection locked="0"/>
    </xf>
    <xf numFmtId="0" fontId="1" fillId="19" borderId="4" xfId="0" applyFont="1" applyFill="1" applyBorder="1" applyAlignment="1" applyProtection="1">
      <alignment horizontal="left"/>
      <protection locked="0"/>
    </xf>
    <xf numFmtId="164" fontId="1" fillId="19" borderId="5" xfId="0" applyNumberFormat="1" applyFont="1" applyFill="1" applyBorder="1" applyProtection="1"/>
    <xf numFmtId="164" fontId="1" fillId="19" borderId="9" xfId="0" applyNumberFormat="1" applyFont="1" applyFill="1" applyBorder="1" applyProtection="1"/>
    <xf numFmtId="0" fontId="1" fillId="19" borderId="4" xfId="0" applyFont="1" applyFill="1" applyBorder="1" applyProtection="1">
      <protection locked="0"/>
    </xf>
    <xf numFmtId="164" fontId="1" fillId="19" borderId="14" xfId="0" applyNumberFormat="1" applyFont="1" applyFill="1" applyBorder="1" applyProtection="1"/>
    <xf numFmtId="164" fontId="1" fillId="19" borderId="11" xfId="0" applyNumberFormat="1" applyFont="1" applyFill="1" applyBorder="1" applyProtection="1"/>
    <xf numFmtId="0" fontId="1" fillId="19" borderId="11" xfId="0" applyFont="1" applyFill="1" applyBorder="1" applyProtection="1">
      <protection locked="0"/>
    </xf>
    <xf numFmtId="0" fontId="1" fillId="19" borderId="11" xfId="0" applyFont="1" applyFill="1" applyBorder="1" applyAlignment="1" applyProtection="1">
      <alignment horizontal="right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Protection="1">
      <protection locked="0"/>
    </xf>
    <xf numFmtId="164" fontId="1" fillId="19" borderId="4" xfId="0" applyNumberFormat="1" applyFont="1" applyFill="1" applyBorder="1" applyProtection="1">
      <protection locked="0"/>
    </xf>
    <xf numFmtId="165" fontId="8" fillId="0" borderId="0" xfId="0" applyNumberFormat="1" applyFont="1" applyProtection="1">
      <protection locked="0"/>
    </xf>
    <xf numFmtId="0" fontId="1" fillId="17" borderId="4" xfId="0" applyFont="1" applyFill="1" applyBorder="1" applyProtection="1">
      <protection locked="0"/>
    </xf>
    <xf numFmtId="0" fontId="1" fillId="17" borderId="11" xfId="0" applyFont="1" applyFill="1" applyBorder="1" applyProtection="1">
      <protection locked="0"/>
    </xf>
    <xf numFmtId="0" fontId="0" fillId="17" borderId="11" xfId="0" applyFill="1" applyBorder="1" applyProtection="1">
      <protection locked="0"/>
    </xf>
    <xf numFmtId="0" fontId="0" fillId="17" borderId="5" xfId="0" applyFill="1" applyBorder="1" applyProtection="1">
      <protection locked="0"/>
    </xf>
    <xf numFmtId="0" fontId="1" fillId="15" borderId="4" xfId="0" applyFont="1" applyFill="1" applyBorder="1" applyProtection="1">
      <protection locked="0"/>
    </xf>
    <xf numFmtId="0" fontId="1" fillId="15" borderId="11" xfId="0" applyFont="1" applyFill="1" applyBorder="1" applyProtection="1">
      <protection locked="0"/>
    </xf>
    <xf numFmtId="0" fontId="0" fillId="15" borderId="11" xfId="0" applyFill="1" applyBorder="1" applyProtection="1">
      <protection locked="0"/>
    </xf>
    <xf numFmtId="0" fontId="0" fillId="15" borderId="5" xfId="0" applyFill="1" applyBorder="1" applyProtection="1">
      <protection locked="0"/>
    </xf>
    <xf numFmtId="166" fontId="1" fillId="0" borderId="0" xfId="0" applyNumberFormat="1" applyFont="1" applyFill="1" applyProtection="1">
      <protection locked="0"/>
    </xf>
    <xf numFmtId="166" fontId="1" fillId="15" borderId="3" xfId="0" applyNumberFormat="1" applyFont="1" applyFill="1" applyBorder="1" applyAlignment="1" applyProtection="1">
      <alignment horizontal="left"/>
      <protection locked="0"/>
    </xf>
    <xf numFmtId="164" fontId="0" fillId="11" borderId="9" xfId="0" applyNumberFormat="1" applyFill="1" applyBorder="1" applyProtection="1">
      <protection locked="0"/>
    </xf>
    <xf numFmtId="164" fontId="0" fillId="11" borderId="7" xfId="0" applyNumberFormat="1" applyFill="1" applyBorder="1" applyProtection="1">
      <protection locked="0"/>
    </xf>
    <xf numFmtId="164" fontId="0" fillId="11" borderId="7" xfId="0" applyNumberFormat="1" applyFill="1" applyBorder="1" applyProtection="1"/>
    <xf numFmtId="10" fontId="0" fillId="11" borderId="3" xfId="0" applyNumberFormat="1" applyFill="1" applyBorder="1" applyProtection="1">
      <protection locked="0"/>
    </xf>
    <xf numFmtId="165" fontId="0" fillId="11" borderId="3" xfId="0" applyNumberFormat="1" applyFill="1" applyBorder="1" applyProtection="1">
      <protection locked="0"/>
    </xf>
    <xf numFmtId="164" fontId="0" fillId="11" borderId="3" xfId="0" applyNumberFormat="1" applyFill="1" applyBorder="1" applyProtection="1">
      <protection locked="0"/>
    </xf>
    <xf numFmtId="2" fontId="0" fillId="11" borderId="3" xfId="0" applyNumberFormat="1" applyFill="1" applyBorder="1" applyProtection="1">
      <protection locked="0"/>
    </xf>
    <xf numFmtId="0" fontId="0" fillId="11" borderId="11" xfId="0" applyFill="1" applyBorder="1" applyProtection="1">
      <protection locked="0"/>
    </xf>
    <xf numFmtId="0" fontId="0" fillId="11" borderId="11" xfId="0" applyNumberFormat="1" applyFill="1" applyBorder="1" applyProtection="1">
      <protection locked="0"/>
    </xf>
    <xf numFmtId="3" fontId="0" fillId="11" borderId="5" xfId="0" applyNumberFormat="1" applyFill="1" applyBorder="1" applyProtection="1">
      <protection locked="0"/>
    </xf>
    <xf numFmtId="0" fontId="0" fillId="11" borderId="5" xfId="0" applyFill="1" applyBorder="1" applyProtection="1">
      <protection locked="0"/>
    </xf>
    <xf numFmtId="2" fontId="1" fillId="7" borderId="3" xfId="0" applyNumberFormat="1" applyFont="1" applyFill="1" applyBorder="1" applyAlignment="1" applyProtection="1">
      <alignment horizontal="right"/>
      <protection locked="0"/>
    </xf>
    <xf numFmtId="164" fontId="1" fillId="7" borderId="8" xfId="0" applyNumberFormat="1" applyFont="1" applyFill="1" applyBorder="1" applyProtection="1"/>
    <xf numFmtId="164" fontId="1" fillId="7" borderId="3" xfId="0" applyNumberFormat="1" applyFont="1" applyFill="1" applyBorder="1" applyProtection="1">
      <protection locked="0"/>
    </xf>
    <xf numFmtId="4" fontId="1" fillId="7" borderId="3" xfId="0" applyNumberFormat="1" applyFont="1" applyFill="1" applyBorder="1" applyAlignment="1" applyProtection="1">
      <alignment horizontal="right"/>
      <protection locked="0"/>
    </xf>
    <xf numFmtId="2" fontId="1" fillId="7" borderId="3" xfId="0" applyNumberFormat="1" applyFont="1" applyFill="1" applyBorder="1" applyProtection="1">
      <protection locked="0"/>
    </xf>
    <xf numFmtId="164" fontId="1" fillId="7" borderId="3" xfId="0" applyNumberFormat="1" applyFont="1" applyFill="1" applyBorder="1" applyProtection="1"/>
    <xf numFmtId="0" fontId="1" fillId="7" borderId="3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8" fillId="14" borderId="11" xfId="0" applyFont="1" applyFill="1" applyBorder="1" applyProtection="1">
      <protection locked="0"/>
    </xf>
    <xf numFmtId="167" fontId="0" fillId="0" borderId="3" xfId="0" applyNumberFormat="1" applyFill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7" fillId="14" borderId="3" xfId="0" applyFont="1" applyFill="1" applyBorder="1" applyProtection="1">
      <protection locked="0"/>
    </xf>
    <xf numFmtId="0" fontId="7" fillId="16" borderId="3" xfId="0" applyFont="1" applyFill="1" applyBorder="1" applyProtection="1">
      <protection locked="0"/>
    </xf>
    <xf numFmtId="164" fontId="0" fillId="16" borderId="3" xfId="0" applyNumberFormat="1" applyFill="1" applyBorder="1" applyProtection="1">
      <protection locked="0"/>
    </xf>
    <xf numFmtId="0" fontId="2" fillId="0" borderId="3" xfId="0" applyFont="1" applyBorder="1" applyProtection="1">
      <protection locked="0"/>
    </xf>
    <xf numFmtId="44" fontId="0" fillId="0" borderId="3" xfId="0" applyNumberFormat="1" applyBorder="1" applyProtection="1">
      <protection locked="0"/>
    </xf>
    <xf numFmtId="0" fontId="7" fillId="0" borderId="0" xfId="0" applyFont="1" applyProtection="1">
      <protection locked="0"/>
    </xf>
    <xf numFmtId="0" fontId="8" fillId="6" borderId="3" xfId="0" applyFont="1" applyFill="1" applyBorder="1" applyProtection="1">
      <protection locked="0"/>
    </xf>
    <xf numFmtId="164" fontId="1" fillId="8" borderId="16" xfId="0" applyNumberFormat="1" applyFont="1" applyFill="1" applyBorder="1" applyAlignment="1" applyProtection="1">
      <alignment horizontal="center"/>
      <protection locked="0"/>
    </xf>
    <xf numFmtId="164" fontId="1" fillId="8" borderId="2" xfId="0" applyNumberFormat="1" applyFont="1" applyFill="1" applyBorder="1" applyAlignment="1" applyProtection="1">
      <alignment horizontal="center"/>
      <protection locked="0"/>
    </xf>
    <xf numFmtId="0" fontId="1" fillId="8" borderId="2" xfId="0" applyFont="1" applyFill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0" fillId="18" borderId="11" xfId="0" applyNumberFormat="1" applyFill="1" applyBorder="1" applyAlignment="1" applyProtection="1">
      <alignment horizontal="center"/>
      <protection locked="0"/>
    </xf>
    <xf numFmtId="164" fontId="0" fillId="18" borderId="5" xfId="0" applyNumberFormat="1" applyFill="1" applyBorder="1" applyAlignment="1" applyProtection="1">
      <alignment horizontal="center"/>
      <protection locked="0"/>
    </xf>
    <xf numFmtId="0" fontId="0" fillId="18" borderId="4" xfId="0" applyFill="1" applyBorder="1" applyAlignment="1" applyProtection="1">
      <alignment horizontal="left"/>
      <protection locked="0"/>
    </xf>
    <xf numFmtId="0" fontId="0" fillId="18" borderId="11" xfId="0" applyFill="1" applyBorder="1" applyAlignment="1" applyProtection="1">
      <alignment horizontal="left"/>
      <protection locked="0"/>
    </xf>
    <xf numFmtId="0" fontId="0" fillId="18" borderId="5" xfId="0" applyFill="1" applyBorder="1" applyAlignment="1" applyProtection="1">
      <alignment horizontal="left"/>
      <protection locked="0"/>
    </xf>
    <xf numFmtId="0" fontId="1" fillId="9" borderId="16" xfId="0" applyFont="1" applyFill="1" applyBorder="1" applyAlignment="1" applyProtection="1">
      <alignment horizontal="center"/>
      <protection locked="0"/>
    </xf>
    <xf numFmtId="0" fontId="1" fillId="8" borderId="16" xfId="0" applyFont="1" applyFill="1" applyBorder="1" applyAlignment="1" applyProtection="1">
      <alignment horizontal="center"/>
      <protection locked="0"/>
    </xf>
    <xf numFmtId="164" fontId="0" fillId="18" borderId="5" xfId="0" applyNumberFormat="1" applyFill="1" applyBorder="1" applyAlignment="1" applyProtection="1">
      <alignment horizontal="left"/>
      <protection locked="0"/>
    </xf>
    <xf numFmtId="164" fontId="0" fillId="18" borderId="3" xfId="0" applyNumberFormat="1" applyFill="1" applyBorder="1" applyAlignment="1" applyProtection="1">
      <alignment horizontal="left"/>
      <protection locked="0"/>
    </xf>
    <xf numFmtId="164" fontId="0" fillId="18" borderId="11" xfId="0" applyNumberFormat="1" applyFill="1" applyBorder="1" applyAlignment="1" applyProtection="1">
      <alignment horizontal="left"/>
      <protection locked="0"/>
    </xf>
    <xf numFmtId="0" fontId="0" fillId="18" borderId="3" xfId="0" applyFill="1" applyBorder="1" applyAlignment="1" applyProtection="1">
      <alignment horizontal="left"/>
      <protection locked="0"/>
    </xf>
    <xf numFmtId="164" fontId="0" fillId="18" borderId="3" xfId="0" applyNumberFormat="1" applyFill="1" applyBorder="1" applyAlignment="1" applyProtection="1">
      <alignment horizontal="center"/>
      <protection locked="0"/>
    </xf>
    <xf numFmtId="0" fontId="1" fillId="11" borderId="4" xfId="0" applyFont="1" applyFill="1" applyBorder="1" applyAlignment="1" applyProtection="1">
      <protection locked="0"/>
    </xf>
    <xf numFmtId="0" fontId="1" fillId="11" borderId="11" xfId="0" applyFont="1" applyFill="1" applyBorder="1" applyAlignment="1" applyProtection="1">
      <protection locked="0"/>
    </xf>
    <xf numFmtId="0" fontId="0" fillId="11" borderId="11" xfId="0" applyFill="1" applyBorder="1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5" borderId="0" xfId="0" applyFont="1" applyFill="1" applyAlignment="1" applyProtection="1">
      <alignment horizontal="left"/>
      <protection locked="0"/>
    </xf>
    <xf numFmtId="0" fontId="7" fillId="5" borderId="0" xfId="0" applyFont="1" applyFill="1" applyAlignment="1">
      <alignment horizontal="left"/>
    </xf>
    <xf numFmtId="0" fontId="5" fillId="0" borderId="0" xfId="0" applyFont="1" applyAlignment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0" fontId="13" fillId="21" borderId="0" xfId="2" applyFont="1" applyFill="1" applyAlignment="1">
      <alignment horizontal="center"/>
    </xf>
    <xf numFmtId="0" fontId="13" fillId="21" borderId="13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13" xfId="2" applyFont="1" applyBorder="1" applyAlignment="1">
      <alignment horizontal="center"/>
    </xf>
  </cellXfs>
  <cellStyles count="3">
    <cellStyle name="Bad" xfId="1" builtinId="27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CC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10</xdr:row>
      <xdr:rowOff>38100</xdr:rowOff>
    </xdr:from>
    <xdr:ext cx="123825" cy="123825"/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573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98"/>
  <sheetViews>
    <sheetView tabSelected="1" zoomScale="75" zoomScaleNormal="75" workbookViewId="0">
      <selection activeCell="K1" sqref="K1:AJ1048576"/>
    </sheetView>
  </sheetViews>
  <sheetFormatPr defaultColWidth="9.140625" defaultRowHeight="12.75" x14ac:dyDescent="0.2"/>
  <cols>
    <col min="1" max="1" width="10.7109375" style="2" customWidth="1"/>
    <col min="2" max="2" width="8.42578125" style="2" customWidth="1"/>
    <col min="3" max="3" width="8.7109375" style="2" bestFit="1" customWidth="1"/>
    <col min="4" max="4" width="8.7109375" style="2" customWidth="1"/>
    <col min="5" max="5" width="9.42578125" style="2" customWidth="1"/>
    <col min="6" max="6" width="8.7109375" style="2" customWidth="1"/>
    <col min="7" max="7" width="8.140625" style="2" customWidth="1"/>
    <col min="8" max="8" width="9.28515625" style="2" customWidth="1"/>
    <col min="9" max="9" width="11.5703125" style="2" customWidth="1"/>
    <col min="10" max="10" width="9.140625" style="2"/>
    <col min="11" max="11" width="11.28515625" style="2" customWidth="1"/>
    <col min="12" max="12" width="8.7109375" style="2" customWidth="1"/>
    <col min="13" max="13" width="8.5703125" style="2" customWidth="1"/>
    <col min="14" max="14" width="8.7109375" style="2" customWidth="1"/>
    <col min="15" max="15" width="10.42578125" style="2" customWidth="1"/>
    <col min="16" max="16" width="9.140625" style="2" customWidth="1"/>
    <col min="17" max="17" width="10.28515625" style="2" customWidth="1"/>
    <col min="18" max="18" width="10.28515625" style="8" customWidth="1"/>
    <col min="19" max="19" width="8.7109375" style="8" customWidth="1"/>
    <col min="20" max="20" width="9" style="8" customWidth="1"/>
    <col min="21" max="21" width="10.140625" style="8" customWidth="1"/>
    <col min="22" max="22" width="10.28515625" style="8" customWidth="1"/>
    <col min="23" max="23" width="10.28515625" style="2" customWidth="1"/>
    <col min="24" max="24" width="10.28515625" style="8" customWidth="1"/>
    <col min="25" max="25" width="8.5703125" style="8" customWidth="1"/>
    <col min="26" max="26" width="9.140625" style="8" customWidth="1"/>
    <col min="27" max="27" width="9.5703125" style="8" customWidth="1"/>
    <col min="28" max="28" width="10.28515625" style="8" customWidth="1"/>
    <col min="29" max="29" width="10.28515625" style="2" customWidth="1"/>
    <col min="30" max="30" width="10.28515625" style="8" customWidth="1"/>
    <col min="31" max="31" width="8.140625" style="8" customWidth="1"/>
    <col min="32" max="32" width="9.140625" style="8" customWidth="1"/>
    <col min="33" max="33" width="9.5703125" style="8" customWidth="1"/>
    <col min="34" max="34" width="10.28515625" style="8" customWidth="1"/>
    <col min="35" max="35" width="10.28515625" style="2" customWidth="1"/>
    <col min="36" max="36" width="9" style="2" customWidth="1"/>
    <col min="37" max="37" width="9.140625" style="2"/>
    <col min="38" max="38" width="11.85546875" style="2" customWidth="1"/>
    <col min="39" max="41" width="12.5703125" style="2" bestFit="1" customWidth="1"/>
    <col min="42" max="43" width="12.140625" style="2" customWidth="1"/>
    <col min="44" max="44" width="12.5703125" style="2" bestFit="1" customWidth="1"/>
    <col min="45" max="45" width="24.7109375" style="2" customWidth="1"/>
    <col min="46" max="16384" width="9.140625" style="2"/>
  </cols>
  <sheetData>
    <row r="1" spans="1:45" x14ac:dyDescent="0.2">
      <c r="A1" s="233" t="s">
        <v>0</v>
      </c>
      <c r="B1" s="234"/>
      <c r="C1" s="74"/>
      <c r="D1" s="12"/>
      <c r="E1" s="12"/>
      <c r="F1" s="107" t="s">
        <v>168</v>
      </c>
      <c r="G1" s="108"/>
      <c r="H1" s="192"/>
      <c r="I1" s="108"/>
      <c r="J1" s="193"/>
      <c r="K1" s="194"/>
      <c r="L1" s="192"/>
      <c r="M1" s="192"/>
      <c r="N1" s="192"/>
      <c r="O1" s="195"/>
      <c r="Q1" s="52"/>
      <c r="W1" s="53"/>
    </row>
    <row r="2" spans="1:45" x14ac:dyDescent="0.2">
      <c r="A2" s="233" t="s">
        <v>100</v>
      </c>
      <c r="B2" s="234"/>
      <c r="C2" s="74"/>
      <c r="D2" s="12"/>
      <c r="E2" s="12"/>
      <c r="F2" s="175" t="s">
        <v>114</v>
      </c>
      <c r="G2" s="176"/>
      <c r="H2" s="177"/>
      <c r="I2" s="177"/>
      <c r="J2" s="177"/>
      <c r="K2" s="178"/>
      <c r="L2" s="177"/>
      <c r="M2" s="177"/>
      <c r="N2" s="177"/>
      <c r="O2" s="178"/>
      <c r="W2" s="23"/>
      <c r="X2" s="18"/>
    </row>
    <row r="3" spans="1:45" x14ac:dyDescent="0.2">
      <c r="A3" s="233" t="s">
        <v>1</v>
      </c>
      <c r="B3" s="235"/>
      <c r="C3" s="184">
        <v>0</v>
      </c>
      <c r="D3" s="183"/>
      <c r="E3" s="12"/>
      <c r="F3" s="179" t="s">
        <v>169</v>
      </c>
      <c r="G3" s="180"/>
      <c r="H3" s="181"/>
      <c r="I3" s="181"/>
      <c r="J3" s="181"/>
      <c r="K3" s="182"/>
      <c r="L3" s="181"/>
      <c r="M3" s="181"/>
      <c r="N3" s="181"/>
      <c r="O3" s="182"/>
      <c r="W3" s="23"/>
    </row>
    <row r="4" spans="1:45" x14ac:dyDescent="0.2">
      <c r="A4" s="12"/>
      <c r="B4" s="12"/>
      <c r="C4" s="12"/>
      <c r="D4" s="12"/>
      <c r="E4" s="12"/>
      <c r="F4" s="1"/>
      <c r="G4" s="1"/>
      <c r="H4" s="1"/>
      <c r="I4" s="1" t="s">
        <v>36</v>
      </c>
      <c r="J4" s="1" t="s">
        <v>36</v>
      </c>
      <c r="K4" s="20" t="s">
        <v>21</v>
      </c>
      <c r="L4" s="39" t="s">
        <v>35</v>
      </c>
      <c r="M4" s="1" t="s">
        <v>39</v>
      </c>
      <c r="N4" s="1" t="s">
        <v>39</v>
      </c>
      <c r="O4" s="1" t="s">
        <v>35</v>
      </c>
      <c r="P4" s="1" t="s">
        <v>35</v>
      </c>
      <c r="Q4" s="20" t="s">
        <v>22</v>
      </c>
      <c r="R4" s="12" t="s">
        <v>59</v>
      </c>
      <c r="S4" s="12" t="s">
        <v>59</v>
      </c>
      <c r="T4" s="12" t="s">
        <v>59</v>
      </c>
      <c r="U4" s="12" t="s">
        <v>59</v>
      </c>
      <c r="V4" s="12" t="s">
        <v>59</v>
      </c>
      <c r="W4" s="20" t="s">
        <v>59</v>
      </c>
      <c r="X4" s="12" t="s">
        <v>60</v>
      </c>
      <c r="Y4" s="12" t="s">
        <v>60</v>
      </c>
      <c r="Z4" s="12" t="s">
        <v>60</v>
      </c>
      <c r="AA4" s="12" t="s">
        <v>60</v>
      </c>
      <c r="AB4" s="12" t="s">
        <v>60</v>
      </c>
      <c r="AC4" s="22" t="s">
        <v>60</v>
      </c>
      <c r="AD4" s="12" t="s">
        <v>61</v>
      </c>
      <c r="AE4" s="12" t="s">
        <v>61</v>
      </c>
      <c r="AF4" s="12" t="s">
        <v>61</v>
      </c>
      <c r="AG4" s="12" t="s">
        <v>61</v>
      </c>
      <c r="AH4" s="12" t="s">
        <v>61</v>
      </c>
      <c r="AI4" s="22" t="s">
        <v>61</v>
      </c>
      <c r="AJ4" s="1" t="s">
        <v>12</v>
      </c>
    </row>
    <row r="5" spans="1:45" ht="25.5" x14ac:dyDescent="0.2">
      <c r="A5" s="85" t="s">
        <v>48</v>
      </c>
      <c r="B5" s="85"/>
      <c r="C5" s="86" t="s">
        <v>37</v>
      </c>
      <c r="D5" s="86" t="s">
        <v>102</v>
      </c>
      <c r="E5" s="86" t="s">
        <v>38</v>
      </c>
      <c r="F5" s="85" t="s">
        <v>26</v>
      </c>
      <c r="G5" s="87" t="s">
        <v>40</v>
      </c>
      <c r="H5" s="87" t="s">
        <v>41</v>
      </c>
      <c r="I5" s="86" t="s">
        <v>42</v>
      </c>
      <c r="J5" s="86" t="s">
        <v>43</v>
      </c>
      <c r="K5" s="88" t="s">
        <v>2</v>
      </c>
      <c r="L5" s="89" t="s">
        <v>37</v>
      </c>
      <c r="M5" s="87" t="s">
        <v>40</v>
      </c>
      <c r="N5" s="87" t="s">
        <v>41</v>
      </c>
      <c r="O5" s="86" t="s">
        <v>42</v>
      </c>
      <c r="P5" s="86" t="s">
        <v>43</v>
      </c>
      <c r="Q5" s="88" t="s">
        <v>2</v>
      </c>
      <c r="R5" s="89" t="s">
        <v>37</v>
      </c>
      <c r="S5" s="87" t="s">
        <v>40</v>
      </c>
      <c r="T5" s="87" t="s">
        <v>41</v>
      </c>
      <c r="U5" s="86" t="s">
        <v>42</v>
      </c>
      <c r="V5" s="86" t="s">
        <v>43</v>
      </c>
      <c r="W5" s="88" t="s">
        <v>2</v>
      </c>
      <c r="X5" s="89" t="s">
        <v>37</v>
      </c>
      <c r="Y5" s="87" t="s">
        <v>40</v>
      </c>
      <c r="Z5" s="87" t="s">
        <v>41</v>
      </c>
      <c r="AA5" s="86" t="s">
        <v>42</v>
      </c>
      <c r="AB5" s="86" t="s">
        <v>43</v>
      </c>
      <c r="AC5" s="88" t="s">
        <v>2</v>
      </c>
      <c r="AD5" s="89" t="s">
        <v>37</v>
      </c>
      <c r="AE5" s="87" t="s">
        <v>40</v>
      </c>
      <c r="AF5" s="87" t="s">
        <v>41</v>
      </c>
      <c r="AG5" s="86" t="s">
        <v>42</v>
      </c>
      <c r="AH5" s="86" t="s">
        <v>43</v>
      </c>
      <c r="AI5" s="162" t="s">
        <v>2</v>
      </c>
      <c r="AJ5" s="85" t="s">
        <v>167</v>
      </c>
      <c r="AM5" s="1" t="s">
        <v>109</v>
      </c>
    </row>
    <row r="6" spans="1:45" x14ac:dyDescent="0.2">
      <c r="A6" s="75" t="s">
        <v>111</v>
      </c>
      <c r="B6" s="97"/>
      <c r="C6" s="190"/>
      <c r="D6" s="191"/>
      <c r="E6" s="62">
        <v>1</v>
      </c>
      <c r="F6" s="189"/>
      <c r="G6" s="188"/>
      <c r="H6" s="63">
        <f>D6*G6*12</f>
        <v>0</v>
      </c>
      <c r="I6" s="64">
        <f>ROUND(C6*G6,0)</f>
        <v>0</v>
      </c>
      <c r="J6" s="64">
        <f>ROUND(I6*F6,0)</f>
        <v>0</v>
      </c>
      <c r="K6" s="70">
        <f>SUM(I6:J6)</f>
        <v>0</v>
      </c>
      <c r="L6" s="68">
        <f>ROUND(C6*E6,0)</f>
        <v>0</v>
      </c>
      <c r="M6" s="188"/>
      <c r="N6" s="65">
        <f>D6*M6*12</f>
        <v>0</v>
      </c>
      <c r="O6" s="64">
        <f>ROUND(L6*M6,0)</f>
        <v>0</v>
      </c>
      <c r="P6" s="64">
        <f>ROUND(O6*F6,0)</f>
        <v>0</v>
      </c>
      <c r="Q6" s="70">
        <f>SUM(O6:P6)</f>
        <v>0</v>
      </c>
      <c r="R6" s="68">
        <f>ROUND(L6*E6,0)</f>
        <v>0</v>
      </c>
      <c r="S6" s="188"/>
      <c r="T6" s="65">
        <f>D6*S6*12</f>
        <v>0</v>
      </c>
      <c r="U6" s="64">
        <f>ROUND(R6*S6,0)</f>
        <v>0</v>
      </c>
      <c r="V6" s="64">
        <f>ROUND(U6*F6,0)</f>
        <v>0</v>
      </c>
      <c r="W6" s="70">
        <f>SUM(U6:V6)</f>
        <v>0</v>
      </c>
      <c r="X6" s="68">
        <f>ROUND(R6*E6,0)</f>
        <v>0</v>
      </c>
      <c r="Y6" s="188"/>
      <c r="Z6" s="65">
        <f>D6*Y6*12</f>
        <v>0</v>
      </c>
      <c r="AA6" s="66">
        <f>ROUND(X6*Y6,0)</f>
        <v>0</v>
      </c>
      <c r="AB6" s="66">
        <f>ROUND(AA6*F6,0)</f>
        <v>0</v>
      </c>
      <c r="AC6" s="70">
        <f>AA6+AB6</f>
        <v>0</v>
      </c>
      <c r="AD6" s="68">
        <f>ROUND(X6*E6,0)</f>
        <v>0</v>
      </c>
      <c r="AE6" s="188"/>
      <c r="AF6" s="65">
        <f>D6*AE6*12</f>
        <v>0</v>
      </c>
      <c r="AG6" s="66">
        <f>ROUND(AD6*AE6,0)</f>
        <v>0</v>
      </c>
      <c r="AH6" s="66">
        <f>ROUND(AG6*F6,0)</f>
        <v>0</v>
      </c>
      <c r="AI6" s="72">
        <f>AG6+AH6</f>
        <v>0</v>
      </c>
      <c r="AJ6" s="159">
        <f>K6+Q6+W6+AC6+AI6</f>
        <v>0</v>
      </c>
      <c r="AL6" s="218" t="s">
        <v>173</v>
      </c>
      <c r="AM6" s="218"/>
    </row>
    <row r="7" spans="1:45" x14ac:dyDescent="0.2">
      <c r="A7" s="97" t="s">
        <v>112</v>
      </c>
      <c r="B7" s="97"/>
      <c r="C7" s="190"/>
      <c r="D7" s="191"/>
      <c r="E7" s="62">
        <v>1</v>
      </c>
      <c r="F7" s="189"/>
      <c r="G7" s="188"/>
      <c r="H7" s="63">
        <f>D7*G7*12</f>
        <v>0</v>
      </c>
      <c r="I7" s="64">
        <f>ROUND(C7*G7,0)</f>
        <v>0</v>
      </c>
      <c r="J7" s="64">
        <f>ROUND(I7*F7,0)</f>
        <v>0</v>
      </c>
      <c r="K7" s="70">
        <f>SUM(I7:J7)</f>
        <v>0</v>
      </c>
      <c r="L7" s="68">
        <f t="shared" ref="L7:L28" si="0">ROUND(C7*E7,0)</f>
        <v>0</v>
      </c>
      <c r="M7" s="188"/>
      <c r="N7" s="65">
        <f t="shared" ref="N7:N14" si="1">D7*M7*12</f>
        <v>0</v>
      </c>
      <c r="O7" s="64">
        <f t="shared" ref="O7:O14" si="2">ROUND(L7*M7,0)</f>
        <v>0</v>
      </c>
      <c r="P7" s="64">
        <f>ROUND(O7*F7,0)</f>
        <v>0</v>
      </c>
      <c r="Q7" s="70">
        <f t="shared" ref="Q7:Q14" si="3">SUM(O7:P7)</f>
        <v>0</v>
      </c>
      <c r="R7" s="68">
        <f t="shared" ref="R7:R14" si="4">ROUND(L7*E7,0)</f>
        <v>0</v>
      </c>
      <c r="S7" s="188"/>
      <c r="T7" s="65">
        <f t="shared" ref="T7:T14" si="5">D7*S7*12</f>
        <v>0</v>
      </c>
      <c r="U7" s="64">
        <f t="shared" ref="U7:U14" si="6">ROUND(R7*S7,0)</f>
        <v>0</v>
      </c>
      <c r="V7" s="64">
        <f>ROUND(U7*F7,0)</f>
        <v>0</v>
      </c>
      <c r="W7" s="70">
        <f t="shared" ref="W7:W14" si="7">SUM(U7:V7)</f>
        <v>0</v>
      </c>
      <c r="X7" s="68">
        <f t="shared" ref="X7:X14" si="8">ROUND(R7*E7,0)</f>
        <v>0</v>
      </c>
      <c r="Y7" s="188"/>
      <c r="Z7" s="65">
        <f t="shared" ref="Z7:Z14" si="9">D7*Y7*12</f>
        <v>0</v>
      </c>
      <c r="AA7" s="66">
        <f t="shared" ref="AA7:AA13" si="10">ROUND(X7*Y7,0)</f>
        <v>0</v>
      </c>
      <c r="AB7" s="66">
        <f>ROUND(AA7*F7,0)</f>
        <v>0</v>
      </c>
      <c r="AC7" s="70">
        <f t="shared" ref="AC7:AC14" si="11">AA7+AB7</f>
        <v>0</v>
      </c>
      <c r="AD7" s="68">
        <f t="shared" ref="AD7:AD14" si="12">ROUND(X7*E7,0)</f>
        <v>0</v>
      </c>
      <c r="AE7" s="188"/>
      <c r="AF7" s="65">
        <f t="shared" ref="AF7:AF14" si="13">D7*AE7*12</f>
        <v>0</v>
      </c>
      <c r="AG7" s="66">
        <f t="shared" ref="AG7:AG14" si="14">ROUND(AD7*AE7,0)</f>
        <v>0</v>
      </c>
      <c r="AH7" s="66">
        <f>ROUND(AG7*F7,0)</f>
        <v>0</v>
      </c>
      <c r="AI7" s="72">
        <f t="shared" ref="AI7:AI14" si="15">AG7+AH7</f>
        <v>0</v>
      </c>
      <c r="AJ7" s="159">
        <f t="shared" ref="AJ7:AJ14" si="16">K7+Q7+W7+AC7+AI7</f>
        <v>0</v>
      </c>
      <c r="AL7" s="208" t="s">
        <v>174</v>
      </c>
      <c r="AM7" s="59" t="s">
        <v>107</v>
      </c>
      <c r="AN7" s="59" t="s">
        <v>108</v>
      </c>
      <c r="AO7" s="59" t="s">
        <v>59</v>
      </c>
      <c r="AP7" s="59" t="s">
        <v>60</v>
      </c>
      <c r="AQ7" s="59" t="s">
        <v>61</v>
      </c>
      <c r="AR7" s="208" t="s">
        <v>179</v>
      </c>
    </row>
    <row r="8" spans="1:45" x14ac:dyDescent="0.2">
      <c r="A8" s="97" t="s">
        <v>113</v>
      </c>
      <c r="B8" s="97"/>
      <c r="C8" s="190"/>
      <c r="D8" s="191"/>
      <c r="E8" s="62">
        <v>1</v>
      </c>
      <c r="F8" s="189"/>
      <c r="G8" s="188"/>
      <c r="H8" s="63">
        <f>D8*G8*12</f>
        <v>0</v>
      </c>
      <c r="I8" s="64">
        <f>ROUND(C8*G8,0)</f>
        <v>0</v>
      </c>
      <c r="J8" s="64">
        <f>ROUND(I8*F8,0)</f>
        <v>0</v>
      </c>
      <c r="K8" s="70">
        <f t="shared" ref="K8:K14" si="17">SUM(I8:J8)</f>
        <v>0</v>
      </c>
      <c r="L8" s="68">
        <f t="shared" si="0"/>
        <v>0</v>
      </c>
      <c r="M8" s="188"/>
      <c r="N8" s="65">
        <f t="shared" si="1"/>
        <v>0</v>
      </c>
      <c r="O8" s="64">
        <f t="shared" si="2"/>
        <v>0</v>
      </c>
      <c r="P8" s="64">
        <f>ROUND(O8*F8,0)</f>
        <v>0</v>
      </c>
      <c r="Q8" s="70">
        <f t="shared" si="3"/>
        <v>0</v>
      </c>
      <c r="R8" s="68">
        <f t="shared" si="4"/>
        <v>0</v>
      </c>
      <c r="S8" s="188"/>
      <c r="T8" s="65">
        <f t="shared" si="5"/>
        <v>0</v>
      </c>
      <c r="U8" s="64">
        <f t="shared" si="6"/>
        <v>0</v>
      </c>
      <c r="V8" s="64">
        <f>ROUND(U8*F8,0)</f>
        <v>0</v>
      </c>
      <c r="W8" s="70">
        <f t="shared" si="7"/>
        <v>0</v>
      </c>
      <c r="X8" s="68">
        <f t="shared" si="8"/>
        <v>0</v>
      </c>
      <c r="Y8" s="188"/>
      <c r="Z8" s="65">
        <f t="shared" si="9"/>
        <v>0</v>
      </c>
      <c r="AA8" s="66">
        <f t="shared" si="10"/>
        <v>0</v>
      </c>
      <c r="AB8" s="66">
        <f>ROUND(AA8*F8,0)</f>
        <v>0</v>
      </c>
      <c r="AC8" s="70">
        <f t="shared" si="11"/>
        <v>0</v>
      </c>
      <c r="AD8" s="68">
        <f t="shared" si="12"/>
        <v>0</v>
      </c>
      <c r="AE8" s="188"/>
      <c r="AF8" s="65">
        <f t="shared" si="13"/>
        <v>0</v>
      </c>
      <c r="AG8" s="66">
        <f t="shared" si="14"/>
        <v>0</v>
      </c>
      <c r="AH8" s="66">
        <f>ROUND(AG8*F8,0)</f>
        <v>0</v>
      </c>
      <c r="AI8" s="72">
        <f t="shared" si="15"/>
        <v>0</v>
      </c>
      <c r="AJ8" s="159">
        <f t="shared" si="16"/>
        <v>0</v>
      </c>
      <c r="AL8" s="206" t="s">
        <v>115</v>
      </c>
      <c r="AM8" s="60">
        <f>I15+I29</f>
        <v>0</v>
      </c>
      <c r="AN8" s="60">
        <f>O15+O29</f>
        <v>0</v>
      </c>
      <c r="AO8" s="60">
        <f>U15+U29</f>
        <v>0</v>
      </c>
      <c r="AP8" s="60">
        <f>AA15+AA29</f>
        <v>0</v>
      </c>
      <c r="AQ8" s="60">
        <f>AG15+AG29</f>
        <v>0</v>
      </c>
      <c r="AR8" s="60">
        <f>SUM(AM8:AQ8)</f>
        <v>0</v>
      </c>
    </row>
    <row r="9" spans="1:45" x14ac:dyDescent="0.2">
      <c r="A9" s="97"/>
      <c r="B9" s="97"/>
      <c r="C9" s="190"/>
      <c r="D9" s="191"/>
      <c r="E9" s="62">
        <v>1</v>
      </c>
      <c r="F9" s="189"/>
      <c r="G9" s="188"/>
      <c r="H9" s="63">
        <f t="shared" ref="H9:H14" si="18">D9*G9*12</f>
        <v>0</v>
      </c>
      <c r="I9" s="64">
        <f t="shared" ref="I9:I14" si="19">ROUND(C9*G9,0)</f>
        <v>0</v>
      </c>
      <c r="J9" s="64">
        <f t="shared" ref="J9:J14" si="20">ROUND(I9*F9,0)</f>
        <v>0</v>
      </c>
      <c r="K9" s="70">
        <f t="shared" si="17"/>
        <v>0</v>
      </c>
      <c r="L9" s="68">
        <f t="shared" si="0"/>
        <v>0</v>
      </c>
      <c r="M9" s="188"/>
      <c r="N9" s="65">
        <f t="shared" si="1"/>
        <v>0</v>
      </c>
      <c r="O9" s="64">
        <f t="shared" si="2"/>
        <v>0</v>
      </c>
      <c r="P9" s="64">
        <f t="shared" ref="P9:P14" si="21">ROUND(O9*F9,0)</f>
        <v>0</v>
      </c>
      <c r="Q9" s="70">
        <f t="shared" si="3"/>
        <v>0</v>
      </c>
      <c r="R9" s="68">
        <f t="shared" si="4"/>
        <v>0</v>
      </c>
      <c r="S9" s="188"/>
      <c r="T9" s="65">
        <f t="shared" si="5"/>
        <v>0</v>
      </c>
      <c r="U9" s="64">
        <f t="shared" si="6"/>
        <v>0</v>
      </c>
      <c r="V9" s="64">
        <f t="shared" ref="V9:V14" si="22">ROUND(U9*F9,0)</f>
        <v>0</v>
      </c>
      <c r="W9" s="70">
        <f t="shared" si="7"/>
        <v>0</v>
      </c>
      <c r="X9" s="68">
        <f t="shared" si="8"/>
        <v>0</v>
      </c>
      <c r="Y9" s="188"/>
      <c r="Z9" s="65">
        <f t="shared" si="9"/>
        <v>0</v>
      </c>
      <c r="AA9" s="66">
        <f t="shared" si="10"/>
        <v>0</v>
      </c>
      <c r="AB9" s="66">
        <f t="shared" ref="AB9:AB14" si="23">ROUND(AA9*F9,0)</f>
        <v>0</v>
      </c>
      <c r="AC9" s="70">
        <f t="shared" si="11"/>
        <v>0</v>
      </c>
      <c r="AD9" s="68">
        <f t="shared" si="12"/>
        <v>0</v>
      </c>
      <c r="AE9" s="188"/>
      <c r="AF9" s="65">
        <f t="shared" si="13"/>
        <v>0</v>
      </c>
      <c r="AG9" s="66">
        <f t="shared" si="14"/>
        <v>0</v>
      </c>
      <c r="AH9" s="66">
        <f t="shared" ref="AH9:AH14" si="24">ROUND(AG9*F9,0)</f>
        <v>0</v>
      </c>
      <c r="AI9" s="72">
        <f t="shared" si="15"/>
        <v>0</v>
      </c>
      <c r="AJ9" s="159">
        <f t="shared" si="16"/>
        <v>0</v>
      </c>
      <c r="AL9" s="56" t="s">
        <v>106</v>
      </c>
      <c r="AM9" s="60">
        <f>J15+J29</f>
        <v>0</v>
      </c>
      <c r="AN9" s="60">
        <f>P15+P29</f>
        <v>0</v>
      </c>
      <c r="AO9" s="60">
        <f>V15+V29</f>
        <v>0</v>
      </c>
      <c r="AP9" s="60">
        <f>AB15+AB29</f>
        <v>0</v>
      </c>
      <c r="AQ9" s="60">
        <f>AH15+AH29</f>
        <v>0</v>
      </c>
      <c r="AR9" s="60">
        <f>SUM(AM9:AQ9)</f>
        <v>0</v>
      </c>
    </row>
    <row r="10" spans="1:45" x14ac:dyDescent="0.2">
      <c r="A10" s="97"/>
      <c r="B10" s="97"/>
      <c r="C10" s="190"/>
      <c r="D10" s="191"/>
      <c r="E10" s="62">
        <v>1</v>
      </c>
      <c r="F10" s="189"/>
      <c r="G10" s="188"/>
      <c r="H10" s="63">
        <f t="shared" si="18"/>
        <v>0</v>
      </c>
      <c r="I10" s="64">
        <f t="shared" si="19"/>
        <v>0</v>
      </c>
      <c r="J10" s="64">
        <f t="shared" si="20"/>
        <v>0</v>
      </c>
      <c r="K10" s="70">
        <f t="shared" si="17"/>
        <v>0</v>
      </c>
      <c r="L10" s="68">
        <f t="shared" si="0"/>
        <v>0</v>
      </c>
      <c r="M10" s="188"/>
      <c r="N10" s="65">
        <f t="shared" si="1"/>
        <v>0</v>
      </c>
      <c r="O10" s="64">
        <f t="shared" si="2"/>
        <v>0</v>
      </c>
      <c r="P10" s="64">
        <f t="shared" si="21"/>
        <v>0</v>
      </c>
      <c r="Q10" s="70">
        <f t="shared" si="3"/>
        <v>0</v>
      </c>
      <c r="R10" s="68">
        <f t="shared" si="4"/>
        <v>0</v>
      </c>
      <c r="S10" s="188"/>
      <c r="T10" s="65">
        <f t="shared" si="5"/>
        <v>0</v>
      </c>
      <c r="U10" s="64">
        <f t="shared" si="6"/>
        <v>0</v>
      </c>
      <c r="V10" s="64">
        <f t="shared" si="22"/>
        <v>0</v>
      </c>
      <c r="W10" s="70">
        <f t="shared" si="7"/>
        <v>0</v>
      </c>
      <c r="X10" s="68">
        <f t="shared" si="8"/>
        <v>0</v>
      </c>
      <c r="Y10" s="188"/>
      <c r="Z10" s="65">
        <f t="shared" si="9"/>
        <v>0</v>
      </c>
      <c r="AA10" s="66">
        <f t="shared" si="10"/>
        <v>0</v>
      </c>
      <c r="AB10" s="66">
        <f t="shared" si="23"/>
        <v>0</v>
      </c>
      <c r="AC10" s="70">
        <f t="shared" si="11"/>
        <v>0</v>
      </c>
      <c r="AD10" s="68">
        <f t="shared" si="12"/>
        <v>0</v>
      </c>
      <c r="AE10" s="188"/>
      <c r="AF10" s="65">
        <f t="shared" si="13"/>
        <v>0</v>
      </c>
      <c r="AG10" s="66">
        <f t="shared" si="14"/>
        <v>0</v>
      </c>
      <c r="AH10" s="66">
        <f t="shared" si="24"/>
        <v>0</v>
      </c>
      <c r="AI10" s="72">
        <f t="shared" si="15"/>
        <v>0</v>
      </c>
      <c r="AJ10" s="159">
        <f t="shared" si="16"/>
        <v>0</v>
      </c>
      <c r="AL10" s="209" t="s">
        <v>3</v>
      </c>
      <c r="AM10" s="61">
        <f>SUM(AM8:AM9)</f>
        <v>0</v>
      </c>
      <c r="AN10" s="61">
        <f>SUM(AN8:AN9)</f>
        <v>0</v>
      </c>
      <c r="AO10" s="61">
        <f>SUM(AO8:AO9)</f>
        <v>0</v>
      </c>
      <c r="AP10" s="61">
        <f>SUM(AP8:AP9)</f>
        <v>0</v>
      </c>
      <c r="AQ10" s="61">
        <f>SUM(AQ8:AQ9)</f>
        <v>0</v>
      </c>
      <c r="AR10" s="61">
        <f>SUM(AM10:AQ10)</f>
        <v>0</v>
      </c>
      <c r="AS10" s="55" t="s">
        <v>105</v>
      </c>
    </row>
    <row r="11" spans="1:45" ht="15" x14ac:dyDescent="0.25">
      <c r="A11" s="97"/>
      <c r="B11" s="97"/>
      <c r="C11" s="190"/>
      <c r="D11" s="191"/>
      <c r="E11" s="62">
        <v>1</v>
      </c>
      <c r="F11" s="189"/>
      <c r="G11" s="188"/>
      <c r="H11" s="63">
        <f t="shared" si="18"/>
        <v>0</v>
      </c>
      <c r="I11" s="64">
        <f t="shared" si="19"/>
        <v>0</v>
      </c>
      <c r="J11" s="64">
        <f t="shared" si="20"/>
        <v>0</v>
      </c>
      <c r="K11" s="70">
        <f t="shared" si="17"/>
        <v>0</v>
      </c>
      <c r="L11" s="68">
        <f t="shared" si="0"/>
        <v>0</v>
      </c>
      <c r="M11" s="188"/>
      <c r="N11" s="65">
        <f t="shared" si="1"/>
        <v>0</v>
      </c>
      <c r="O11" s="64">
        <f t="shared" si="2"/>
        <v>0</v>
      </c>
      <c r="P11" s="64">
        <f t="shared" si="21"/>
        <v>0</v>
      </c>
      <c r="Q11" s="70">
        <f t="shared" si="3"/>
        <v>0</v>
      </c>
      <c r="R11" s="68">
        <f t="shared" si="4"/>
        <v>0</v>
      </c>
      <c r="S11" s="188"/>
      <c r="T11" s="65">
        <f t="shared" si="5"/>
        <v>0</v>
      </c>
      <c r="U11" s="64">
        <f t="shared" si="6"/>
        <v>0</v>
      </c>
      <c r="V11" s="64">
        <f t="shared" si="22"/>
        <v>0</v>
      </c>
      <c r="W11" s="70">
        <f t="shared" si="7"/>
        <v>0</v>
      </c>
      <c r="X11" s="68">
        <f t="shared" si="8"/>
        <v>0</v>
      </c>
      <c r="Y11" s="188"/>
      <c r="Z11" s="65">
        <f t="shared" si="9"/>
        <v>0</v>
      </c>
      <c r="AA11" s="66">
        <f t="shared" si="10"/>
        <v>0</v>
      </c>
      <c r="AB11" s="66">
        <f t="shared" si="23"/>
        <v>0</v>
      </c>
      <c r="AC11" s="70">
        <f t="shared" si="11"/>
        <v>0</v>
      </c>
      <c r="AD11" s="68">
        <f t="shared" si="12"/>
        <v>0</v>
      </c>
      <c r="AE11" s="188"/>
      <c r="AF11" s="65">
        <f t="shared" si="13"/>
        <v>0</v>
      </c>
      <c r="AG11" s="66">
        <f t="shared" si="14"/>
        <v>0</v>
      </c>
      <c r="AH11" s="66">
        <f t="shared" si="24"/>
        <v>0</v>
      </c>
      <c r="AI11" s="72">
        <f t="shared" si="15"/>
        <v>0</v>
      </c>
      <c r="AJ11" s="159">
        <f t="shared" si="16"/>
        <v>0</v>
      </c>
      <c r="AM11" s="54" t="s">
        <v>110</v>
      </c>
      <c r="AN11" s="54"/>
      <c r="AO11" s="54"/>
      <c r="AP11" s="54"/>
      <c r="AQ11" s="54"/>
    </row>
    <row r="12" spans="1:45" x14ac:dyDescent="0.2">
      <c r="A12" s="97"/>
      <c r="B12" s="97"/>
      <c r="C12" s="190"/>
      <c r="D12" s="191"/>
      <c r="E12" s="62">
        <v>1</v>
      </c>
      <c r="F12" s="189"/>
      <c r="G12" s="188"/>
      <c r="H12" s="63">
        <f t="shared" si="18"/>
        <v>0</v>
      </c>
      <c r="I12" s="64">
        <f t="shared" si="19"/>
        <v>0</v>
      </c>
      <c r="J12" s="64">
        <f t="shared" si="20"/>
        <v>0</v>
      </c>
      <c r="K12" s="70">
        <f t="shared" si="17"/>
        <v>0</v>
      </c>
      <c r="L12" s="68">
        <f t="shared" si="0"/>
        <v>0</v>
      </c>
      <c r="M12" s="188"/>
      <c r="N12" s="65">
        <f t="shared" si="1"/>
        <v>0</v>
      </c>
      <c r="O12" s="64">
        <f t="shared" si="2"/>
        <v>0</v>
      </c>
      <c r="P12" s="64">
        <f t="shared" si="21"/>
        <v>0</v>
      </c>
      <c r="Q12" s="70">
        <f t="shared" si="3"/>
        <v>0</v>
      </c>
      <c r="R12" s="68">
        <f t="shared" si="4"/>
        <v>0</v>
      </c>
      <c r="S12" s="188"/>
      <c r="T12" s="65">
        <f t="shared" si="5"/>
        <v>0</v>
      </c>
      <c r="U12" s="64">
        <f t="shared" si="6"/>
        <v>0</v>
      </c>
      <c r="V12" s="64">
        <f t="shared" si="22"/>
        <v>0</v>
      </c>
      <c r="W12" s="70">
        <f t="shared" si="7"/>
        <v>0</v>
      </c>
      <c r="X12" s="68">
        <f t="shared" si="8"/>
        <v>0</v>
      </c>
      <c r="Y12" s="188"/>
      <c r="Z12" s="65">
        <f t="shared" si="9"/>
        <v>0</v>
      </c>
      <c r="AA12" s="66">
        <f t="shared" si="10"/>
        <v>0</v>
      </c>
      <c r="AB12" s="66">
        <f t="shared" si="23"/>
        <v>0</v>
      </c>
      <c r="AC12" s="70">
        <f t="shared" si="11"/>
        <v>0</v>
      </c>
      <c r="AD12" s="68">
        <f t="shared" si="12"/>
        <v>0</v>
      </c>
      <c r="AE12" s="188"/>
      <c r="AF12" s="65">
        <f t="shared" si="13"/>
        <v>0</v>
      </c>
      <c r="AG12" s="66">
        <f t="shared" si="14"/>
        <v>0</v>
      </c>
      <c r="AH12" s="66">
        <f t="shared" si="24"/>
        <v>0</v>
      </c>
      <c r="AI12" s="72">
        <f t="shared" si="15"/>
        <v>0</v>
      </c>
      <c r="AJ12" s="159">
        <f t="shared" si="16"/>
        <v>0</v>
      </c>
    </row>
    <row r="13" spans="1:45" x14ac:dyDescent="0.2">
      <c r="A13" s="97"/>
      <c r="B13" s="97"/>
      <c r="C13" s="190"/>
      <c r="D13" s="191"/>
      <c r="E13" s="62">
        <v>1</v>
      </c>
      <c r="F13" s="189"/>
      <c r="G13" s="188"/>
      <c r="H13" s="63">
        <f t="shared" si="18"/>
        <v>0</v>
      </c>
      <c r="I13" s="64">
        <f t="shared" si="19"/>
        <v>0</v>
      </c>
      <c r="J13" s="64">
        <f t="shared" si="20"/>
        <v>0</v>
      </c>
      <c r="K13" s="70">
        <f t="shared" si="17"/>
        <v>0</v>
      </c>
      <c r="L13" s="68">
        <f t="shared" si="0"/>
        <v>0</v>
      </c>
      <c r="M13" s="188"/>
      <c r="N13" s="65">
        <f t="shared" si="1"/>
        <v>0</v>
      </c>
      <c r="O13" s="64">
        <f t="shared" si="2"/>
        <v>0</v>
      </c>
      <c r="P13" s="64">
        <f t="shared" si="21"/>
        <v>0</v>
      </c>
      <c r="Q13" s="70">
        <f t="shared" si="3"/>
        <v>0</v>
      </c>
      <c r="R13" s="68">
        <f t="shared" si="4"/>
        <v>0</v>
      </c>
      <c r="S13" s="188"/>
      <c r="T13" s="65">
        <f t="shared" si="5"/>
        <v>0</v>
      </c>
      <c r="U13" s="64">
        <f t="shared" si="6"/>
        <v>0</v>
      </c>
      <c r="V13" s="64">
        <f t="shared" si="22"/>
        <v>0</v>
      </c>
      <c r="W13" s="70">
        <f t="shared" si="7"/>
        <v>0</v>
      </c>
      <c r="X13" s="68">
        <f t="shared" si="8"/>
        <v>0</v>
      </c>
      <c r="Y13" s="188"/>
      <c r="Z13" s="65">
        <f t="shared" si="9"/>
        <v>0</v>
      </c>
      <c r="AA13" s="66">
        <f t="shared" si="10"/>
        <v>0</v>
      </c>
      <c r="AB13" s="66">
        <f t="shared" si="23"/>
        <v>0</v>
      </c>
      <c r="AC13" s="70">
        <f t="shared" si="11"/>
        <v>0</v>
      </c>
      <c r="AD13" s="68">
        <f t="shared" si="12"/>
        <v>0</v>
      </c>
      <c r="AE13" s="188"/>
      <c r="AF13" s="65">
        <f t="shared" si="13"/>
        <v>0</v>
      </c>
      <c r="AG13" s="66">
        <f t="shared" si="14"/>
        <v>0</v>
      </c>
      <c r="AH13" s="66">
        <f t="shared" si="24"/>
        <v>0</v>
      </c>
      <c r="AI13" s="72">
        <f t="shared" si="15"/>
        <v>0</v>
      </c>
      <c r="AJ13" s="159">
        <f t="shared" si="16"/>
        <v>0</v>
      </c>
    </row>
    <row r="14" spans="1:45" x14ac:dyDescent="0.2">
      <c r="A14" s="97"/>
      <c r="B14" s="97"/>
      <c r="C14" s="190"/>
      <c r="D14" s="191"/>
      <c r="E14" s="62">
        <v>1</v>
      </c>
      <c r="F14" s="189"/>
      <c r="G14" s="188"/>
      <c r="H14" s="63">
        <f t="shared" si="18"/>
        <v>0</v>
      </c>
      <c r="I14" s="64">
        <f t="shared" si="19"/>
        <v>0</v>
      </c>
      <c r="J14" s="64">
        <f t="shared" si="20"/>
        <v>0</v>
      </c>
      <c r="K14" s="70">
        <f t="shared" si="17"/>
        <v>0</v>
      </c>
      <c r="L14" s="68">
        <f t="shared" si="0"/>
        <v>0</v>
      </c>
      <c r="M14" s="188"/>
      <c r="N14" s="65">
        <f t="shared" si="1"/>
        <v>0</v>
      </c>
      <c r="O14" s="64">
        <f t="shared" si="2"/>
        <v>0</v>
      </c>
      <c r="P14" s="64">
        <f t="shared" si="21"/>
        <v>0</v>
      </c>
      <c r="Q14" s="70">
        <f t="shared" si="3"/>
        <v>0</v>
      </c>
      <c r="R14" s="68">
        <f t="shared" si="4"/>
        <v>0</v>
      </c>
      <c r="S14" s="188"/>
      <c r="T14" s="65">
        <f t="shared" si="5"/>
        <v>0</v>
      </c>
      <c r="U14" s="64">
        <f t="shared" si="6"/>
        <v>0</v>
      </c>
      <c r="V14" s="64">
        <f t="shared" si="22"/>
        <v>0</v>
      </c>
      <c r="W14" s="123">
        <f t="shared" si="7"/>
        <v>0</v>
      </c>
      <c r="X14" s="68">
        <f t="shared" si="8"/>
        <v>0</v>
      </c>
      <c r="Y14" s="188"/>
      <c r="Z14" s="65">
        <f t="shared" si="9"/>
        <v>0</v>
      </c>
      <c r="AA14" s="66">
        <f>ROUND(X14*Y14,0)</f>
        <v>0</v>
      </c>
      <c r="AB14" s="66">
        <f t="shared" si="23"/>
        <v>0</v>
      </c>
      <c r="AC14" s="70">
        <f t="shared" si="11"/>
        <v>0</v>
      </c>
      <c r="AD14" s="68">
        <f t="shared" si="12"/>
        <v>0</v>
      </c>
      <c r="AE14" s="188"/>
      <c r="AF14" s="65">
        <f t="shared" si="13"/>
        <v>0</v>
      </c>
      <c r="AG14" s="66">
        <f t="shared" si="14"/>
        <v>0</v>
      </c>
      <c r="AH14" s="66">
        <f t="shared" si="24"/>
        <v>0</v>
      </c>
      <c r="AI14" s="72">
        <f t="shared" si="15"/>
        <v>0</v>
      </c>
      <c r="AJ14" s="159">
        <f t="shared" si="16"/>
        <v>0</v>
      </c>
      <c r="AM14" s="1"/>
      <c r="AN14" s="1"/>
      <c r="AO14" s="1"/>
      <c r="AP14" s="1"/>
      <c r="AQ14" s="1"/>
      <c r="AR14" s="1"/>
    </row>
    <row r="15" spans="1:45" s="1" customFormat="1" x14ac:dyDescent="0.2">
      <c r="C15" s="16"/>
      <c r="D15" s="10"/>
      <c r="E15" s="9" t="s">
        <v>12</v>
      </c>
      <c r="F15" s="9"/>
      <c r="G15" s="202"/>
      <c r="H15" s="196" t="s">
        <v>63</v>
      </c>
      <c r="I15" s="201">
        <f>SUM(I6:I14)</f>
        <v>0</v>
      </c>
      <c r="J15" s="201">
        <f>SUM(J6:J14)</f>
        <v>0</v>
      </c>
      <c r="K15" s="71">
        <f>SUM(K6:K14)</f>
        <v>0</v>
      </c>
      <c r="L15" s="13" t="s">
        <v>12</v>
      </c>
      <c r="M15" s="202"/>
      <c r="N15" s="199" t="s">
        <v>64</v>
      </c>
      <c r="O15" s="201">
        <f>SUM(O6:O14)</f>
        <v>0</v>
      </c>
      <c r="P15" s="201">
        <f>SUM(P6:P14)</f>
        <v>0</v>
      </c>
      <c r="Q15" s="115">
        <f>SUM(Q6:Q14)</f>
        <v>0</v>
      </c>
      <c r="R15" s="17"/>
      <c r="S15" s="202"/>
      <c r="T15" s="199" t="s">
        <v>65</v>
      </c>
      <c r="U15" s="201">
        <f>SUM(U6:U14)</f>
        <v>0</v>
      </c>
      <c r="V15" s="201">
        <f>SUM(V6:V14)</f>
        <v>0</v>
      </c>
      <c r="W15" s="115">
        <f>SUM(W6:W14)</f>
        <v>0</v>
      </c>
      <c r="X15" s="17"/>
      <c r="Y15" s="202"/>
      <c r="Z15" s="199" t="s">
        <v>66</v>
      </c>
      <c r="AA15" s="201">
        <f>SUM(AA6:AA14)</f>
        <v>0</v>
      </c>
      <c r="AB15" s="201">
        <f>SUM(AB6:AB14)</f>
        <v>0</v>
      </c>
      <c r="AC15" s="115">
        <f>SUM(AC6:AC14)</f>
        <v>0</v>
      </c>
      <c r="AD15" s="17"/>
      <c r="AE15" s="202"/>
      <c r="AF15" s="199" t="s">
        <v>67</v>
      </c>
      <c r="AG15" s="201">
        <f>SUM(AG6:AG14)</f>
        <v>0</v>
      </c>
      <c r="AH15" s="201">
        <f>SUM(AH6:AH14)</f>
        <v>0</v>
      </c>
      <c r="AI15" s="161">
        <f>SUM(AI6:AI14)</f>
        <v>0</v>
      </c>
      <c r="AJ15" s="160">
        <f>K15+Q15+W15+AC15+AI15</f>
        <v>0</v>
      </c>
      <c r="AM15" s="2"/>
      <c r="AN15" s="2"/>
      <c r="AO15" s="2"/>
      <c r="AP15" s="2"/>
      <c r="AQ15" s="2"/>
      <c r="AR15" s="2"/>
    </row>
    <row r="16" spans="1:45" x14ac:dyDescent="0.2">
      <c r="C16" s="3"/>
      <c r="D16" s="5"/>
      <c r="E16" s="4"/>
      <c r="F16" s="4"/>
      <c r="G16" s="5"/>
      <c r="H16" s="5" t="s">
        <v>12</v>
      </c>
      <c r="K16" s="21"/>
      <c r="L16" s="6"/>
      <c r="M16" s="7"/>
      <c r="N16" s="6"/>
      <c r="O16" s="3"/>
      <c r="P16" s="8"/>
      <c r="Q16" s="21"/>
      <c r="W16" s="21"/>
      <c r="AC16" s="124"/>
      <c r="AI16" s="21"/>
    </row>
    <row r="17" spans="1:44" x14ac:dyDescent="0.2">
      <c r="C17" s="1"/>
      <c r="D17" s="10"/>
      <c r="E17" s="9"/>
      <c r="F17" s="9"/>
      <c r="G17" s="10"/>
      <c r="H17" s="11"/>
      <c r="I17" s="1" t="s">
        <v>36</v>
      </c>
      <c r="J17" s="1" t="s">
        <v>36</v>
      </c>
      <c r="K17" s="20" t="s">
        <v>21</v>
      </c>
      <c r="L17" s="33" t="s">
        <v>35</v>
      </c>
      <c r="M17" s="1" t="s">
        <v>39</v>
      </c>
      <c r="N17" s="1" t="s">
        <v>39</v>
      </c>
      <c r="O17" s="1" t="s">
        <v>35</v>
      </c>
      <c r="P17" s="1" t="s">
        <v>35</v>
      </c>
      <c r="Q17" s="20" t="s">
        <v>22</v>
      </c>
      <c r="R17" s="12" t="s">
        <v>59</v>
      </c>
      <c r="S17" s="12" t="s">
        <v>59</v>
      </c>
      <c r="T17" s="12" t="s">
        <v>59</v>
      </c>
      <c r="U17" s="12" t="s">
        <v>59</v>
      </c>
      <c r="V17" s="12" t="s">
        <v>59</v>
      </c>
      <c r="W17" s="20" t="s">
        <v>59</v>
      </c>
      <c r="X17" s="12" t="s">
        <v>60</v>
      </c>
      <c r="Y17" s="12" t="s">
        <v>60</v>
      </c>
      <c r="Z17" s="12" t="s">
        <v>60</v>
      </c>
      <c r="AA17" s="12" t="s">
        <v>60</v>
      </c>
      <c r="AB17" s="12" t="s">
        <v>60</v>
      </c>
      <c r="AC17" s="22" t="s">
        <v>60</v>
      </c>
      <c r="AD17" s="12" t="s">
        <v>61</v>
      </c>
      <c r="AE17" s="12" t="s">
        <v>61</v>
      </c>
      <c r="AF17" s="12" t="s">
        <v>61</v>
      </c>
      <c r="AG17" s="12" t="s">
        <v>61</v>
      </c>
      <c r="AH17" s="12" t="s">
        <v>61</v>
      </c>
      <c r="AI17" s="22" t="s">
        <v>61</v>
      </c>
      <c r="AJ17" s="1" t="s">
        <v>12</v>
      </c>
    </row>
    <row r="18" spans="1:44" x14ac:dyDescent="0.2">
      <c r="C18" s="1"/>
      <c r="D18" s="10"/>
      <c r="E18" s="9"/>
      <c r="F18" s="9"/>
      <c r="G18" s="10"/>
      <c r="H18" s="11"/>
      <c r="I18" s="1"/>
      <c r="J18" s="1"/>
      <c r="K18" s="20"/>
      <c r="L18" s="33"/>
      <c r="M18" s="1"/>
      <c r="N18" s="1"/>
      <c r="O18" s="1"/>
      <c r="P18" s="1"/>
      <c r="Q18" s="20"/>
      <c r="R18" s="12"/>
      <c r="S18" s="12"/>
      <c r="T18" s="12"/>
      <c r="U18" s="12"/>
      <c r="V18" s="12"/>
      <c r="W18" s="20"/>
      <c r="X18" s="12"/>
      <c r="Y18" s="12"/>
      <c r="Z18" s="12"/>
      <c r="AA18" s="12"/>
      <c r="AB18" s="12"/>
      <c r="AC18" s="20"/>
      <c r="AD18" s="12"/>
      <c r="AE18" s="12"/>
      <c r="AF18" s="12"/>
      <c r="AG18" s="12"/>
      <c r="AH18" s="12"/>
      <c r="AI18" s="20"/>
      <c r="AJ18" s="1"/>
    </row>
    <row r="19" spans="1:44" ht="25.5" x14ac:dyDescent="0.2">
      <c r="A19" s="85" t="s">
        <v>49</v>
      </c>
      <c r="B19" s="85"/>
      <c r="C19" s="86" t="s">
        <v>37</v>
      </c>
      <c r="D19" s="86" t="s">
        <v>102</v>
      </c>
      <c r="E19" s="86" t="s">
        <v>38</v>
      </c>
      <c r="F19" s="85" t="s">
        <v>26</v>
      </c>
      <c r="G19" s="87" t="s">
        <v>40</v>
      </c>
      <c r="H19" s="87" t="s">
        <v>41</v>
      </c>
      <c r="I19" s="86" t="s">
        <v>42</v>
      </c>
      <c r="J19" s="86" t="s">
        <v>43</v>
      </c>
      <c r="K19" s="88" t="s">
        <v>2</v>
      </c>
      <c r="L19" s="89" t="s">
        <v>37</v>
      </c>
      <c r="M19" s="87" t="s">
        <v>40</v>
      </c>
      <c r="N19" s="87" t="s">
        <v>41</v>
      </c>
      <c r="O19" s="86" t="s">
        <v>42</v>
      </c>
      <c r="P19" s="86" t="s">
        <v>43</v>
      </c>
      <c r="Q19" s="88" t="s">
        <v>2</v>
      </c>
      <c r="R19" s="89" t="s">
        <v>37</v>
      </c>
      <c r="S19" s="87" t="s">
        <v>40</v>
      </c>
      <c r="T19" s="87" t="s">
        <v>41</v>
      </c>
      <c r="U19" s="86" t="s">
        <v>42</v>
      </c>
      <c r="V19" s="86" t="s">
        <v>43</v>
      </c>
      <c r="W19" s="88" t="s">
        <v>2</v>
      </c>
      <c r="X19" s="89" t="s">
        <v>37</v>
      </c>
      <c r="Y19" s="87" t="s">
        <v>40</v>
      </c>
      <c r="Z19" s="87" t="s">
        <v>41</v>
      </c>
      <c r="AA19" s="86" t="s">
        <v>42</v>
      </c>
      <c r="AB19" s="86" t="s">
        <v>43</v>
      </c>
      <c r="AC19" s="88" t="s">
        <v>2</v>
      </c>
      <c r="AD19" s="89" t="s">
        <v>37</v>
      </c>
      <c r="AE19" s="87" t="s">
        <v>40</v>
      </c>
      <c r="AF19" s="87" t="s">
        <v>41</v>
      </c>
      <c r="AG19" s="86" t="s">
        <v>42</v>
      </c>
      <c r="AH19" s="86" t="s">
        <v>43</v>
      </c>
      <c r="AI19" s="88" t="s">
        <v>2</v>
      </c>
      <c r="AJ19" s="85" t="s">
        <v>167</v>
      </c>
      <c r="AM19" s="1" t="s">
        <v>184</v>
      </c>
    </row>
    <row r="20" spans="1:44" x14ac:dyDescent="0.2">
      <c r="A20" s="98"/>
      <c r="B20" s="97"/>
      <c r="C20" s="190"/>
      <c r="D20" s="191"/>
      <c r="E20" s="67">
        <v>1</v>
      </c>
      <c r="F20" s="189"/>
      <c r="G20" s="188"/>
      <c r="H20" s="63">
        <f>D20*G20*12</f>
        <v>0</v>
      </c>
      <c r="I20" s="64">
        <f>ROUND(C20*G20,0)</f>
        <v>0</v>
      </c>
      <c r="J20" s="64">
        <f>ROUND(I20*F20,0)</f>
        <v>0</v>
      </c>
      <c r="K20" s="70">
        <f>SUM(I20:J20)</f>
        <v>0</v>
      </c>
      <c r="L20" s="68">
        <f t="shared" si="0"/>
        <v>0</v>
      </c>
      <c r="M20" s="188"/>
      <c r="N20" s="65">
        <f>D20*M20*12</f>
        <v>0</v>
      </c>
      <c r="O20" s="64">
        <f>ROUND(L20*M20,0)</f>
        <v>0</v>
      </c>
      <c r="P20" s="64">
        <f>ROUND(O20*F20,0)</f>
        <v>0</v>
      </c>
      <c r="Q20" s="70">
        <f>SUM(O20:P20)</f>
        <v>0</v>
      </c>
      <c r="R20" s="68">
        <f>ROUND(L20*E20,0)</f>
        <v>0</v>
      </c>
      <c r="S20" s="188"/>
      <c r="T20" s="65">
        <f>D20*S20*12</f>
        <v>0</v>
      </c>
      <c r="U20" s="64">
        <f>ROUND(R20*S20,0)</f>
        <v>0</v>
      </c>
      <c r="V20" s="64">
        <f>ROUND(U20*F20,0)</f>
        <v>0</v>
      </c>
      <c r="W20" s="70">
        <f>SUM(U20:V20)</f>
        <v>0</v>
      </c>
      <c r="X20" s="68">
        <f>ROUND(R20*E20,0)</f>
        <v>0</v>
      </c>
      <c r="Y20" s="188"/>
      <c r="Z20" s="65">
        <f>D20*Y20*12</f>
        <v>0</v>
      </c>
      <c r="AA20" s="66">
        <f>ROUND(X20*Y20,0)</f>
        <v>0</v>
      </c>
      <c r="AB20" s="66">
        <f>ROUND(AA20*F20,0)</f>
        <v>0</v>
      </c>
      <c r="AC20" s="70">
        <f>AA20+AB20</f>
        <v>0</v>
      </c>
      <c r="AD20" s="68">
        <f>ROUND(X20*E20,0)</f>
        <v>0</v>
      </c>
      <c r="AE20" s="188"/>
      <c r="AF20" s="65">
        <f>D20*AE20*12</f>
        <v>0</v>
      </c>
      <c r="AG20" s="66">
        <f>ROUND(AD20*AE20,0)</f>
        <v>0</v>
      </c>
      <c r="AH20" s="66">
        <f>ROUND(AG20*F20,0)</f>
        <v>0</v>
      </c>
      <c r="AI20" s="72">
        <f>AG20+AH20</f>
        <v>0</v>
      </c>
      <c r="AJ20" s="159">
        <f>K20+Q20+W20+AC20+AI20</f>
        <v>0</v>
      </c>
    </row>
    <row r="21" spans="1:44" x14ac:dyDescent="0.2">
      <c r="A21" s="98"/>
      <c r="B21" s="97"/>
      <c r="C21" s="190"/>
      <c r="D21" s="191"/>
      <c r="E21" s="67">
        <v>1</v>
      </c>
      <c r="F21" s="189"/>
      <c r="G21" s="188"/>
      <c r="H21" s="63">
        <f t="shared" ref="H21:H28" si="25">D21*G21*12</f>
        <v>0</v>
      </c>
      <c r="I21" s="64">
        <f t="shared" ref="I21:I28" si="26">ROUND(C21*G21,0)</f>
        <v>0</v>
      </c>
      <c r="J21" s="64">
        <f t="shared" ref="J21:J28" si="27">ROUND(I21*F21,0)</f>
        <v>0</v>
      </c>
      <c r="K21" s="70">
        <f t="shared" ref="K21:K28" si="28">SUM(I21:J21)</f>
        <v>0</v>
      </c>
      <c r="L21" s="68">
        <f t="shared" si="0"/>
        <v>0</v>
      </c>
      <c r="M21" s="188"/>
      <c r="N21" s="65">
        <f t="shared" ref="N21:N28" si="29">D21*M21*12</f>
        <v>0</v>
      </c>
      <c r="O21" s="64">
        <f t="shared" ref="O21:O28" si="30">ROUND(L21*M21,0)</f>
        <v>0</v>
      </c>
      <c r="P21" s="64">
        <f t="shared" ref="P21:P28" si="31">ROUND(O21*F21,0)</f>
        <v>0</v>
      </c>
      <c r="Q21" s="70">
        <f t="shared" ref="Q21:Q28" si="32">SUM(O21:P21)</f>
        <v>0</v>
      </c>
      <c r="R21" s="68">
        <f t="shared" ref="R21:R28" si="33">ROUND(L21*E21,0)</f>
        <v>0</v>
      </c>
      <c r="S21" s="188"/>
      <c r="T21" s="65">
        <f t="shared" ref="T21:T28" si="34">D21*S21*12</f>
        <v>0</v>
      </c>
      <c r="U21" s="64">
        <f t="shared" ref="U21:U28" si="35">ROUND(R21*S21,0)</f>
        <v>0</v>
      </c>
      <c r="V21" s="64">
        <f t="shared" ref="V21:V28" si="36">ROUND(U21*F21,0)</f>
        <v>0</v>
      </c>
      <c r="W21" s="70">
        <f t="shared" ref="W21:W28" si="37">SUM(U21:V21)</f>
        <v>0</v>
      </c>
      <c r="X21" s="68">
        <f t="shared" ref="X21:X28" si="38">ROUND(R21*E21,0)</f>
        <v>0</v>
      </c>
      <c r="Y21" s="188"/>
      <c r="Z21" s="65">
        <f t="shared" ref="Z21:Z28" si="39">D21*Y21*12</f>
        <v>0</v>
      </c>
      <c r="AA21" s="66">
        <f t="shared" ref="AA21:AA28" si="40">ROUND(X21*Y21,0)</f>
        <v>0</v>
      </c>
      <c r="AB21" s="66">
        <f t="shared" ref="AB21:AB28" si="41">ROUND(AA21*F21,0)</f>
        <v>0</v>
      </c>
      <c r="AC21" s="70">
        <f t="shared" ref="AC21:AC28" si="42">AA21+AB21</f>
        <v>0</v>
      </c>
      <c r="AD21" s="68">
        <f t="shared" ref="AD21:AD28" si="43">ROUND(X21*E21,0)</f>
        <v>0</v>
      </c>
      <c r="AE21" s="188"/>
      <c r="AF21" s="65">
        <f t="shared" ref="AF21:AF28" si="44">D21*AE21*12</f>
        <v>0</v>
      </c>
      <c r="AG21" s="66">
        <f t="shared" ref="AG21:AG28" si="45">ROUND(AD21*AE21,0)</f>
        <v>0</v>
      </c>
      <c r="AH21" s="66">
        <f t="shared" ref="AH21:AH28" si="46">ROUND(AG21*F21,0)</f>
        <v>0</v>
      </c>
      <c r="AI21" s="72">
        <f t="shared" ref="AI21:AI28" si="47">AG21+AH21</f>
        <v>0</v>
      </c>
      <c r="AJ21" s="159">
        <f t="shared" ref="AJ21:AJ29" si="48">K21+Q21+W21+AC21+AI21</f>
        <v>0</v>
      </c>
      <c r="AM21" s="213" t="s">
        <v>192</v>
      </c>
      <c r="AO21" s="56">
        <v>2080</v>
      </c>
    </row>
    <row r="22" spans="1:44" x14ac:dyDescent="0.2">
      <c r="A22" s="98"/>
      <c r="B22" s="97"/>
      <c r="C22" s="190"/>
      <c r="D22" s="191"/>
      <c r="E22" s="67">
        <v>1</v>
      </c>
      <c r="F22" s="189"/>
      <c r="G22" s="188"/>
      <c r="H22" s="63">
        <f t="shared" si="25"/>
        <v>0</v>
      </c>
      <c r="I22" s="64">
        <f t="shared" si="26"/>
        <v>0</v>
      </c>
      <c r="J22" s="64">
        <f t="shared" si="27"/>
        <v>0</v>
      </c>
      <c r="K22" s="70">
        <f t="shared" si="28"/>
        <v>0</v>
      </c>
      <c r="L22" s="68">
        <f t="shared" si="0"/>
        <v>0</v>
      </c>
      <c r="M22" s="188"/>
      <c r="N22" s="65">
        <f t="shared" si="29"/>
        <v>0</v>
      </c>
      <c r="O22" s="64">
        <f t="shared" si="30"/>
        <v>0</v>
      </c>
      <c r="P22" s="64">
        <f t="shared" si="31"/>
        <v>0</v>
      </c>
      <c r="Q22" s="70">
        <f t="shared" si="32"/>
        <v>0</v>
      </c>
      <c r="R22" s="68">
        <f t="shared" si="33"/>
        <v>0</v>
      </c>
      <c r="S22" s="188"/>
      <c r="T22" s="65">
        <f t="shared" si="34"/>
        <v>0</v>
      </c>
      <c r="U22" s="64">
        <f t="shared" si="35"/>
        <v>0</v>
      </c>
      <c r="V22" s="64">
        <f t="shared" si="36"/>
        <v>0</v>
      </c>
      <c r="W22" s="70">
        <f t="shared" si="37"/>
        <v>0</v>
      </c>
      <c r="X22" s="68">
        <f t="shared" si="38"/>
        <v>0</v>
      </c>
      <c r="Y22" s="188"/>
      <c r="Z22" s="65">
        <f t="shared" si="39"/>
        <v>0</v>
      </c>
      <c r="AA22" s="66">
        <f t="shared" si="40"/>
        <v>0</v>
      </c>
      <c r="AB22" s="66">
        <f t="shared" si="41"/>
        <v>0</v>
      </c>
      <c r="AC22" s="70">
        <f t="shared" si="42"/>
        <v>0</v>
      </c>
      <c r="AD22" s="68">
        <f t="shared" si="43"/>
        <v>0</v>
      </c>
      <c r="AE22" s="188"/>
      <c r="AF22" s="65">
        <f t="shared" si="44"/>
        <v>0</v>
      </c>
      <c r="AG22" s="66">
        <f t="shared" si="45"/>
        <v>0</v>
      </c>
      <c r="AH22" s="66">
        <f t="shared" si="46"/>
        <v>0</v>
      </c>
      <c r="AI22" s="72">
        <f t="shared" si="47"/>
        <v>0</v>
      </c>
      <c r="AJ22" s="159">
        <f t="shared" si="48"/>
        <v>0</v>
      </c>
      <c r="AM22" s="213" t="s">
        <v>191</v>
      </c>
      <c r="AO22" s="56">
        <v>1040</v>
      </c>
    </row>
    <row r="23" spans="1:44" x14ac:dyDescent="0.2">
      <c r="A23" s="98"/>
      <c r="B23" s="97"/>
      <c r="C23" s="190"/>
      <c r="D23" s="191"/>
      <c r="E23" s="67">
        <v>1</v>
      </c>
      <c r="F23" s="189"/>
      <c r="G23" s="188"/>
      <c r="H23" s="63">
        <f t="shared" si="25"/>
        <v>0</v>
      </c>
      <c r="I23" s="64">
        <f t="shared" si="26"/>
        <v>0</v>
      </c>
      <c r="J23" s="64">
        <f t="shared" si="27"/>
        <v>0</v>
      </c>
      <c r="K23" s="70">
        <f t="shared" si="28"/>
        <v>0</v>
      </c>
      <c r="L23" s="68">
        <f t="shared" si="0"/>
        <v>0</v>
      </c>
      <c r="M23" s="188"/>
      <c r="N23" s="65">
        <f t="shared" si="29"/>
        <v>0</v>
      </c>
      <c r="O23" s="64">
        <f t="shared" si="30"/>
        <v>0</v>
      </c>
      <c r="P23" s="64">
        <f t="shared" si="31"/>
        <v>0</v>
      </c>
      <c r="Q23" s="70">
        <f t="shared" si="32"/>
        <v>0</v>
      </c>
      <c r="R23" s="68">
        <f t="shared" si="33"/>
        <v>0</v>
      </c>
      <c r="S23" s="188"/>
      <c r="T23" s="65">
        <f t="shared" si="34"/>
        <v>0</v>
      </c>
      <c r="U23" s="64">
        <f t="shared" si="35"/>
        <v>0</v>
      </c>
      <c r="V23" s="64">
        <f t="shared" si="36"/>
        <v>0</v>
      </c>
      <c r="W23" s="70">
        <f t="shared" si="37"/>
        <v>0</v>
      </c>
      <c r="X23" s="68">
        <f t="shared" si="38"/>
        <v>0</v>
      </c>
      <c r="Y23" s="188"/>
      <c r="Z23" s="65">
        <f t="shared" si="39"/>
        <v>0</v>
      </c>
      <c r="AA23" s="66">
        <f t="shared" si="40"/>
        <v>0</v>
      </c>
      <c r="AB23" s="66">
        <f t="shared" si="41"/>
        <v>0</v>
      </c>
      <c r="AC23" s="70">
        <f t="shared" si="42"/>
        <v>0</v>
      </c>
      <c r="AD23" s="68">
        <f t="shared" si="43"/>
        <v>0</v>
      </c>
      <c r="AE23" s="188"/>
      <c r="AF23" s="65">
        <f t="shared" si="44"/>
        <v>0</v>
      </c>
      <c r="AG23" s="66">
        <f t="shared" si="45"/>
        <v>0</v>
      </c>
      <c r="AH23" s="66">
        <f t="shared" si="46"/>
        <v>0</v>
      </c>
      <c r="AI23" s="72">
        <f t="shared" si="47"/>
        <v>0</v>
      </c>
      <c r="AJ23" s="159">
        <f t="shared" si="48"/>
        <v>0</v>
      </c>
      <c r="AM23" s="46" t="s">
        <v>187</v>
      </c>
      <c r="AN23" s="46"/>
      <c r="AO23" s="214"/>
      <c r="AP23" s="46" t="s">
        <v>190</v>
      </c>
      <c r="AQ23" s="46"/>
      <c r="AR23" s="46"/>
    </row>
    <row r="24" spans="1:44" x14ac:dyDescent="0.2">
      <c r="A24" s="97"/>
      <c r="B24" s="97"/>
      <c r="C24" s="190"/>
      <c r="D24" s="191"/>
      <c r="E24" s="67">
        <v>1</v>
      </c>
      <c r="F24" s="189"/>
      <c r="G24" s="188"/>
      <c r="H24" s="63">
        <f t="shared" si="25"/>
        <v>0</v>
      </c>
      <c r="I24" s="64">
        <f t="shared" si="26"/>
        <v>0</v>
      </c>
      <c r="J24" s="64">
        <f t="shared" si="27"/>
        <v>0</v>
      </c>
      <c r="K24" s="70">
        <f t="shared" si="28"/>
        <v>0</v>
      </c>
      <c r="L24" s="68">
        <f t="shared" si="0"/>
        <v>0</v>
      </c>
      <c r="M24" s="188"/>
      <c r="N24" s="65">
        <f t="shared" si="29"/>
        <v>0</v>
      </c>
      <c r="O24" s="64">
        <f t="shared" si="30"/>
        <v>0</v>
      </c>
      <c r="P24" s="64">
        <f t="shared" si="31"/>
        <v>0</v>
      </c>
      <c r="Q24" s="70">
        <f t="shared" si="32"/>
        <v>0</v>
      </c>
      <c r="R24" s="68">
        <f t="shared" si="33"/>
        <v>0</v>
      </c>
      <c r="S24" s="188"/>
      <c r="T24" s="65">
        <f t="shared" si="34"/>
        <v>0</v>
      </c>
      <c r="U24" s="64">
        <f t="shared" si="35"/>
        <v>0</v>
      </c>
      <c r="V24" s="64">
        <f t="shared" si="36"/>
        <v>0</v>
      </c>
      <c r="W24" s="70">
        <f t="shared" si="37"/>
        <v>0</v>
      </c>
      <c r="X24" s="68">
        <f t="shared" si="38"/>
        <v>0</v>
      </c>
      <c r="Y24" s="188"/>
      <c r="Z24" s="65">
        <f t="shared" si="39"/>
        <v>0</v>
      </c>
      <c r="AA24" s="66">
        <f t="shared" si="40"/>
        <v>0</v>
      </c>
      <c r="AB24" s="66">
        <f t="shared" si="41"/>
        <v>0</v>
      </c>
      <c r="AC24" s="70">
        <f t="shared" si="42"/>
        <v>0</v>
      </c>
      <c r="AD24" s="68">
        <f t="shared" si="43"/>
        <v>0</v>
      </c>
      <c r="AE24" s="188"/>
      <c r="AF24" s="65">
        <f t="shared" si="44"/>
        <v>0</v>
      </c>
      <c r="AG24" s="66">
        <f t="shared" si="45"/>
        <v>0</v>
      </c>
      <c r="AH24" s="66">
        <f t="shared" si="46"/>
        <v>0</v>
      </c>
      <c r="AI24" s="103">
        <f t="shared" si="47"/>
        <v>0</v>
      </c>
      <c r="AJ24" s="159">
        <f t="shared" si="48"/>
        <v>0</v>
      </c>
      <c r="AM24" s="12" t="s">
        <v>186</v>
      </c>
      <c r="AO24" s="56">
        <f>AO23*AO21</f>
        <v>0</v>
      </c>
      <c r="AP24" s="213" t="s">
        <v>189</v>
      </c>
    </row>
    <row r="25" spans="1:44" x14ac:dyDescent="0.2">
      <c r="A25" s="97"/>
      <c r="B25" s="97"/>
      <c r="C25" s="190"/>
      <c r="D25" s="191"/>
      <c r="E25" s="67">
        <v>1</v>
      </c>
      <c r="F25" s="189"/>
      <c r="G25" s="188"/>
      <c r="H25" s="63">
        <f t="shared" si="25"/>
        <v>0</v>
      </c>
      <c r="I25" s="64">
        <f t="shared" si="26"/>
        <v>0</v>
      </c>
      <c r="J25" s="64">
        <f t="shared" si="27"/>
        <v>0</v>
      </c>
      <c r="K25" s="70">
        <f t="shared" si="28"/>
        <v>0</v>
      </c>
      <c r="L25" s="68">
        <f t="shared" si="0"/>
        <v>0</v>
      </c>
      <c r="M25" s="188"/>
      <c r="N25" s="65">
        <f t="shared" si="29"/>
        <v>0</v>
      </c>
      <c r="O25" s="64">
        <f t="shared" si="30"/>
        <v>0</v>
      </c>
      <c r="P25" s="64">
        <f t="shared" si="31"/>
        <v>0</v>
      </c>
      <c r="Q25" s="70">
        <f t="shared" si="32"/>
        <v>0</v>
      </c>
      <c r="R25" s="68">
        <f t="shared" si="33"/>
        <v>0</v>
      </c>
      <c r="S25" s="188"/>
      <c r="T25" s="65">
        <f t="shared" si="34"/>
        <v>0</v>
      </c>
      <c r="U25" s="64">
        <f t="shared" si="35"/>
        <v>0</v>
      </c>
      <c r="V25" s="64">
        <f t="shared" si="36"/>
        <v>0</v>
      </c>
      <c r="W25" s="70">
        <f t="shared" si="37"/>
        <v>0</v>
      </c>
      <c r="X25" s="68">
        <f t="shared" si="38"/>
        <v>0</v>
      </c>
      <c r="Y25" s="188"/>
      <c r="Z25" s="65">
        <f t="shared" si="39"/>
        <v>0</v>
      </c>
      <c r="AA25" s="66">
        <f t="shared" si="40"/>
        <v>0</v>
      </c>
      <c r="AB25" s="66">
        <f t="shared" si="41"/>
        <v>0</v>
      </c>
      <c r="AC25" s="70">
        <f t="shared" si="42"/>
        <v>0</v>
      </c>
      <c r="AD25" s="68">
        <f t="shared" si="43"/>
        <v>0</v>
      </c>
      <c r="AE25" s="188"/>
      <c r="AF25" s="65">
        <f t="shared" si="44"/>
        <v>0</v>
      </c>
      <c r="AG25" s="66">
        <f t="shared" si="45"/>
        <v>0</v>
      </c>
      <c r="AH25" s="66">
        <f t="shared" si="46"/>
        <v>0</v>
      </c>
      <c r="AI25" s="72">
        <f t="shared" si="47"/>
        <v>0</v>
      </c>
      <c r="AJ25" s="159">
        <f t="shared" si="48"/>
        <v>0</v>
      </c>
      <c r="AM25" s="12" t="s">
        <v>185</v>
      </c>
      <c r="AO25" s="56">
        <f>AO23*AO22</f>
        <v>0</v>
      </c>
      <c r="AP25" s="213" t="s">
        <v>188</v>
      </c>
    </row>
    <row r="26" spans="1:44" x14ac:dyDescent="0.2">
      <c r="A26" s="97"/>
      <c r="B26" s="97"/>
      <c r="C26" s="190"/>
      <c r="D26" s="191"/>
      <c r="E26" s="67">
        <v>1</v>
      </c>
      <c r="F26" s="189"/>
      <c r="G26" s="188"/>
      <c r="H26" s="63">
        <f t="shared" si="25"/>
        <v>0</v>
      </c>
      <c r="I26" s="64">
        <f t="shared" si="26"/>
        <v>0</v>
      </c>
      <c r="J26" s="64">
        <f t="shared" si="27"/>
        <v>0</v>
      </c>
      <c r="K26" s="70">
        <f t="shared" si="28"/>
        <v>0</v>
      </c>
      <c r="L26" s="68">
        <f t="shared" si="0"/>
        <v>0</v>
      </c>
      <c r="M26" s="188"/>
      <c r="N26" s="65">
        <f t="shared" si="29"/>
        <v>0</v>
      </c>
      <c r="O26" s="64">
        <f t="shared" si="30"/>
        <v>0</v>
      </c>
      <c r="P26" s="64">
        <f t="shared" si="31"/>
        <v>0</v>
      </c>
      <c r="Q26" s="70">
        <f t="shared" si="32"/>
        <v>0</v>
      </c>
      <c r="R26" s="68">
        <f t="shared" si="33"/>
        <v>0</v>
      </c>
      <c r="S26" s="188"/>
      <c r="T26" s="65">
        <f t="shared" si="34"/>
        <v>0</v>
      </c>
      <c r="U26" s="64">
        <f t="shared" si="35"/>
        <v>0</v>
      </c>
      <c r="V26" s="64">
        <f t="shared" si="36"/>
        <v>0</v>
      </c>
      <c r="W26" s="70">
        <f t="shared" si="37"/>
        <v>0</v>
      </c>
      <c r="X26" s="68">
        <f t="shared" si="38"/>
        <v>0</v>
      </c>
      <c r="Y26" s="188"/>
      <c r="Z26" s="65">
        <f t="shared" si="39"/>
        <v>0</v>
      </c>
      <c r="AA26" s="66">
        <f t="shared" si="40"/>
        <v>0</v>
      </c>
      <c r="AB26" s="66">
        <f t="shared" si="41"/>
        <v>0</v>
      </c>
      <c r="AC26" s="70">
        <f t="shared" si="42"/>
        <v>0</v>
      </c>
      <c r="AD26" s="68">
        <f t="shared" si="43"/>
        <v>0</v>
      </c>
      <c r="AE26" s="188"/>
      <c r="AF26" s="65">
        <f t="shared" si="44"/>
        <v>0</v>
      </c>
      <c r="AG26" s="66">
        <f t="shared" si="45"/>
        <v>0</v>
      </c>
      <c r="AH26" s="66">
        <f t="shared" si="46"/>
        <v>0</v>
      </c>
      <c r="AI26" s="72">
        <f t="shared" si="47"/>
        <v>0</v>
      </c>
      <c r="AJ26" s="159">
        <f t="shared" si="48"/>
        <v>0</v>
      </c>
      <c r="AO26" s="8"/>
    </row>
    <row r="27" spans="1:44" x14ac:dyDescent="0.2">
      <c r="A27" s="97"/>
      <c r="B27" s="97"/>
      <c r="C27" s="190"/>
      <c r="D27" s="191"/>
      <c r="E27" s="67">
        <v>1</v>
      </c>
      <c r="F27" s="189"/>
      <c r="G27" s="188"/>
      <c r="H27" s="63">
        <f t="shared" si="25"/>
        <v>0</v>
      </c>
      <c r="I27" s="64">
        <f t="shared" si="26"/>
        <v>0</v>
      </c>
      <c r="J27" s="64">
        <f t="shared" si="27"/>
        <v>0</v>
      </c>
      <c r="K27" s="70">
        <f t="shared" si="28"/>
        <v>0</v>
      </c>
      <c r="L27" s="68">
        <f t="shared" si="0"/>
        <v>0</v>
      </c>
      <c r="M27" s="188"/>
      <c r="N27" s="65">
        <f t="shared" si="29"/>
        <v>0</v>
      </c>
      <c r="O27" s="64">
        <f t="shared" si="30"/>
        <v>0</v>
      </c>
      <c r="P27" s="64">
        <f t="shared" si="31"/>
        <v>0</v>
      </c>
      <c r="Q27" s="70">
        <f t="shared" si="32"/>
        <v>0</v>
      </c>
      <c r="R27" s="68">
        <f t="shared" si="33"/>
        <v>0</v>
      </c>
      <c r="S27" s="188"/>
      <c r="T27" s="65">
        <f t="shared" si="34"/>
        <v>0</v>
      </c>
      <c r="U27" s="64">
        <f t="shared" si="35"/>
        <v>0</v>
      </c>
      <c r="V27" s="64">
        <f t="shared" si="36"/>
        <v>0</v>
      </c>
      <c r="W27" s="70">
        <f t="shared" si="37"/>
        <v>0</v>
      </c>
      <c r="X27" s="68">
        <f t="shared" si="38"/>
        <v>0</v>
      </c>
      <c r="Y27" s="188"/>
      <c r="Z27" s="65">
        <f t="shared" si="39"/>
        <v>0</v>
      </c>
      <c r="AA27" s="66">
        <f t="shared" si="40"/>
        <v>0</v>
      </c>
      <c r="AB27" s="66">
        <f t="shared" si="41"/>
        <v>0</v>
      </c>
      <c r="AC27" s="70">
        <f t="shared" si="42"/>
        <v>0</v>
      </c>
      <c r="AD27" s="68">
        <f t="shared" si="43"/>
        <v>0</v>
      </c>
      <c r="AE27" s="188"/>
      <c r="AF27" s="65">
        <f t="shared" si="44"/>
        <v>0</v>
      </c>
      <c r="AG27" s="66">
        <f t="shared" si="45"/>
        <v>0</v>
      </c>
      <c r="AH27" s="66">
        <f t="shared" si="46"/>
        <v>0</v>
      </c>
      <c r="AI27" s="72">
        <f t="shared" si="47"/>
        <v>0</v>
      </c>
      <c r="AJ27" s="159">
        <f t="shared" si="48"/>
        <v>0</v>
      </c>
    </row>
    <row r="28" spans="1:44" x14ac:dyDescent="0.2">
      <c r="A28" s="97"/>
      <c r="B28" s="97"/>
      <c r="C28" s="190"/>
      <c r="D28" s="191"/>
      <c r="E28" s="67">
        <v>1</v>
      </c>
      <c r="F28" s="189"/>
      <c r="G28" s="188"/>
      <c r="H28" s="63">
        <f t="shared" si="25"/>
        <v>0</v>
      </c>
      <c r="I28" s="64">
        <f t="shared" si="26"/>
        <v>0</v>
      </c>
      <c r="J28" s="64">
        <f t="shared" si="27"/>
        <v>0</v>
      </c>
      <c r="K28" s="70">
        <f t="shared" si="28"/>
        <v>0</v>
      </c>
      <c r="L28" s="68">
        <f t="shared" si="0"/>
        <v>0</v>
      </c>
      <c r="M28" s="188"/>
      <c r="N28" s="65">
        <f t="shared" si="29"/>
        <v>0</v>
      </c>
      <c r="O28" s="64">
        <f t="shared" si="30"/>
        <v>0</v>
      </c>
      <c r="P28" s="64">
        <f t="shared" si="31"/>
        <v>0</v>
      </c>
      <c r="Q28" s="70">
        <f t="shared" si="32"/>
        <v>0</v>
      </c>
      <c r="R28" s="68">
        <f t="shared" si="33"/>
        <v>0</v>
      </c>
      <c r="S28" s="188"/>
      <c r="T28" s="65">
        <f t="shared" si="34"/>
        <v>0</v>
      </c>
      <c r="U28" s="64">
        <f t="shared" si="35"/>
        <v>0</v>
      </c>
      <c r="V28" s="64">
        <f t="shared" si="36"/>
        <v>0</v>
      </c>
      <c r="W28" s="70">
        <f t="shared" si="37"/>
        <v>0</v>
      </c>
      <c r="X28" s="68">
        <f t="shared" si="38"/>
        <v>0</v>
      </c>
      <c r="Y28" s="188"/>
      <c r="Z28" s="65">
        <f t="shared" si="39"/>
        <v>0</v>
      </c>
      <c r="AA28" s="66">
        <f t="shared" si="40"/>
        <v>0</v>
      </c>
      <c r="AB28" s="66">
        <f t="shared" si="41"/>
        <v>0</v>
      </c>
      <c r="AC28" s="70">
        <f t="shared" si="42"/>
        <v>0</v>
      </c>
      <c r="AD28" s="68">
        <f t="shared" si="43"/>
        <v>0</v>
      </c>
      <c r="AE28" s="188"/>
      <c r="AF28" s="65">
        <f t="shared" si="44"/>
        <v>0</v>
      </c>
      <c r="AG28" s="66">
        <f t="shared" si="45"/>
        <v>0</v>
      </c>
      <c r="AH28" s="66">
        <f t="shared" si="46"/>
        <v>0</v>
      </c>
      <c r="AI28" s="72">
        <f t="shared" si="47"/>
        <v>0</v>
      </c>
      <c r="AJ28" s="159">
        <f t="shared" si="48"/>
        <v>0</v>
      </c>
    </row>
    <row r="29" spans="1:44" s="1" customFormat="1" x14ac:dyDescent="0.2">
      <c r="C29" s="16"/>
      <c r="D29" s="10"/>
      <c r="E29" s="9"/>
      <c r="F29" s="9"/>
      <c r="G29" s="200"/>
      <c r="H29" s="196" t="s">
        <v>63</v>
      </c>
      <c r="I29" s="197">
        <f>SUM(I20:I28)</f>
        <v>0</v>
      </c>
      <c r="J29" s="197">
        <f>SUM(J20:J28)</f>
        <v>0</v>
      </c>
      <c r="K29" s="73">
        <f>SUM(K20:K28)</f>
        <v>0</v>
      </c>
      <c r="L29" s="69"/>
      <c r="M29" s="198"/>
      <c r="N29" s="199" t="s">
        <v>64</v>
      </c>
      <c r="O29" s="197">
        <f>SUM(O20:O28)</f>
        <v>0</v>
      </c>
      <c r="P29" s="197">
        <f>SUM(P20:P28)</f>
        <v>0</v>
      </c>
      <c r="Q29" s="73">
        <f>SUM(Q20:Q28)</f>
        <v>0</v>
      </c>
      <c r="R29" s="17"/>
      <c r="S29" s="201"/>
      <c r="T29" s="199" t="s">
        <v>65</v>
      </c>
      <c r="U29" s="197">
        <f>SUM(U20:U28)</f>
        <v>0</v>
      </c>
      <c r="V29" s="197">
        <f>SUM(V20:V28)</f>
        <v>0</v>
      </c>
      <c r="W29" s="73">
        <f>SUM(W20:W28)</f>
        <v>0</v>
      </c>
      <c r="X29" s="17"/>
      <c r="Y29" s="201"/>
      <c r="Z29" s="199" t="s">
        <v>66</v>
      </c>
      <c r="AA29" s="197">
        <f>SUM(AA20:AA28)</f>
        <v>0</v>
      </c>
      <c r="AB29" s="197">
        <f>SUM(AB20:AB28)</f>
        <v>0</v>
      </c>
      <c r="AC29" s="73">
        <f>SUM(AC20:AC28)</f>
        <v>0</v>
      </c>
      <c r="AD29" s="17"/>
      <c r="AE29" s="201"/>
      <c r="AF29" s="199" t="s">
        <v>67</v>
      </c>
      <c r="AG29" s="197">
        <f>SUM(AG20:AG28)</f>
        <v>0</v>
      </c>
      <c r="AH29" s="197">
        <f>SUM(AH20:AH28)</f>
        <v>0</v>
      </c>
      <c r="AI29" s="157">
        <f>SUM(AI20:AI28)</f>
        <v>0</v>
      </c>
      <c r="AJ29" s="160">
        <f t="shared" si="48"/>
        <v>0</v>
      </c>
      <c r="AL29" s="2"/>
    </row>
    <row r="30" spans="1:44" s="1" customFormat="1" x14ac:dyDescent="0.2">
      <c r="A30" s="46" t="s">
        <v>172</v>
      </c>
      <c r="B30" s="46"/>
      <c r="C30" s="46"/>
      <c r="D30" s="46"/>
      <c r="E30" s="174"/>
      <c r="F30" s="9"/>
      <c r="I30" s="82"/>
      <c r="J30" s="81" t="s">
        <v>68</v>
      </c>
      <c r="K30" s="79">
        <f>SUM(K15,K29)</f>
        <v>0</v>
      </c>
      <c r="L30" s="69"/>
      <c r="M30" s="13"/>
      <c r="N30" s="17"/>
      <c r="O30" s="82"/>
      <c r="P30" s="81" t="s">
        <v>69</v>
      </c>
      <c r="Q30" s="79">
        <f>SUM(Q15,Q29)</f>
        <v>0</v>
      </c>
      <c r="R30" s="17"/>
      <c r="S30" s="17"/>
      <c r="T30" s="17"/>
      <c r="U30" s="80"/>
      <c r="V30" s="81" t="s">
        <v>70</v>
      </c>
      <c r="W30" s="79">
        <f>SUM(W15,W29)</f>
        <v>0</v>
      </c>
      <c r="X30" s="17"/>
      <c r="Y30" s="17"/>
      <c r="Z30" s="17"/>
      <c r="AA30" s="80"/>
      <c r="AB30" s="81" t="s">
        <v>71</v>
      </c>
      <c r="AC30" s="79">
        <f>SUM(AC15,AC29)</f>
        <v>0</v>
      </c>
      <c r="AD30" s="17"/>
      <c r="AE30" s="17"/>
      <c r="AF30" s="17"/>
      <c r="AG30" s="80"/>
      <c r="AH30" s="81" t="s">
        <v>72</v>
      </c>
      <c r="AI30" s="158">
        <f>SUM(AI15,AI29)</f>
        <v>0</v>
      </c>
      <c r="AJ30" s="160">
        <f>K30+Q30+W30+AC30+AI30</f>
        <v>0</v>
      </c>
      <c r="AL30" s="219" t="str">
        <f>A33</f>
        <v>C. Equipment</v>
      </c>
      <c r="AM30" s="219"/>
      <c r="AN30" s="8"/>
      <c r="AO30" s="8"/>
      <c r="AP30" s="8"/>
      <c r="AQ30" s="8"/>
      <c r="AR30" s="8"/>
    </row>
    <row r="31" spans="1:44" x14ac:dyDescent="0.2">
      <c r="G31" s="112" t="s">
        <v>116</v>
      </c>
      <c r="H31" s="112"/>
      <c r="I31" s="111">
        <f>I15+I29</f>
        <v>0</v>
      </c>
      <c r="J31" s="111">
        <f t="shared" ref="J31" si="49">J15+J29</f>
        <v>0</v>
      </c>
      <c r="K31" s="113">
        <f>I31+J31</f>
        <v>0</v>
      </c>
      <c r="L31" s="23"/>
      <c r="M31" s="112" t="s">
        <v>117</v>
      </c>
      <c r="N31" s="112"/>
      <c r="O31" s="111">
        <f>O15+O29</f>
        <v>0</v>
      </c>
      <c r="P31" s="111">
        <f t="shared" ref="P31" si="50">P15+P29</f>
        <v>0</v>
      </c>
      <c r="Q31" s="113">
        <f>O31+P31</f>
        <v>0</v>
      </c>
      <c r="S31" s="112" t="s">
        <v>120</v>
      </c>
      <c r="T31" s="112"/>
      <c r="U31" s="111">
        <f>U15+U29</f>
        <v>0</v>
      </c>
      <c r="V31" s="111">
        <f t="shared" ref="V31" si="51">V15+V29</f>
        <v>0</v>
      </c>
      <c r="W31" s="113">
        <f>U31+V31</f>
        <v>0</v>
      </c>
      <c r="Y31" s="112" t="s">
        <v>119</v>
      </c>
      <c r="Z31" s="112"/>
      <c r="AA31" s="111">
        <f>AA15+AA29</f>
        <v>0</v>
      </c>
      <c r="AB31" s="111">
        <f t="shared" ref="AB31" si="52">AB15+AB29</f>
        <v>0</v>
      </c>
      <c r="AC31" s="113">
        <f>AA31+AB31</f>
        <v>0</v>
      </c>
      <c r="AE31" s="112" t="s">
        <v>118</v>
      </c>
      <c r="AF31" s="112"/>
      <c r="AG31" s="111">
        <f>AG15+AG29</f>
        <v>0</v>
      </c>
      <c r="AH31" s="111">
        <f t="shared" ref="AH31" si="53">AH15+AH29</f>
        <v>0</v>
      </c>
      <c r="AI31" s="113">
        <f>AG31+AH31</f>
        <v>0</v>
      </c>
      <c r="AJ31" s="14"/>
      <c r="AL31" s="208" t="s">
        <v>174</v>
      </c>
      <c r="AM31" s="59" t="s">
        <v>107</v>
      </c>
      <c r="AN31" s="59" t="s">
        <v>108</v>
      </c>
      <c r="AO31" s="59" t="s">
        <v>59</v>
      </c>
      <c r="AP31" s="59" t="s">
        <v>60</v>
      </c>
      <c r="AQ31" s="59" t="s">
        <v>61</v>
      </c>
      <c r="AR31" s="208" t="s">
        <v>179</v>
      </c>
    </row>
    <row r="32" spans="1:44" s="8" customFormat="1" x14ac:dyDescent="0.2">
      <c r="G32" s="83"/>
      <c r="H32" s="83"/>
      <c r="I32" s="84"/>
      <c r="J32" s="84"/>
      <c r="K32" s="114"/>
      <c r="L32" s="18"/>
      <c r="M32" s="83"/>
      <c r="N32" s="83"/>
      <c r="O32" s="84"/>
      <c r="P32" s="84"/>
      <c r="Q32" s="114"/>
      <c r="S32" s="83"/>
      <c r="T32" s="83"/>
      <c r="U32" s="84"/>
      <c r="V32" s="84"/>
      <c r="W32" s="114"/>
      <c r="Y32" s="83"/>
      <c r="Z32" s="83"/>
      <c r="AA32" s="84"/>
      <c r="AB32" s="84"/>
      <c r="AC32" s="114"/>
      <c r="AE32" s="83"/>
      <c r="AF32" s="83"/>
      <c r="AG32" s="84"/>
      <c r="AH32" s="84"/>
      <c r="AI32" s="114"/>
      <c r="AJ32" s="14"/>
      <c r="AL32" s="207" t="s">
        <v>175</v>
      </c>
      <c r="AM32" s="58">
        <f>K34</f>
        <v>0</v>
      </c>
      <c r="AN32" s="58">
        <f>Q34</f>
        <v>0</v>
      </c>
      <c r="AO32" s="58">
        <f>W34</f>
        <v>0</v>
      </c>
      <c r="AP32" s="58">
        <f>AC34</f>
        <v>0</v>
      </c>
      <c r="AQ32" s="58">
        <f>AI34</f>
        <v>0</v>
      </c>
      <c r="AR32" s="205">
        <f>SUM(AM32:AQ32)</f>
        <v>0</v>
      </c>
    </row>
    <row r="33" spans="1:44" s="8" customFormat="1" ht="15" x14ac:dyDescent="0.25">
      <c r="A33" s="96" t="s">
        <v>47</v>
      </c>
      <c r="B33" s="90"/>
      <c r="C33" s="204" t="s">
        <v>180</v>
      </c>
      <c r="D33" s="90"/>
      <c r="E33" s="90"/>
      <c r="F33" s="90"/>
      <c r="G33" s="90"/>
      <c r="H33" s="91"/>
      <c r="I33" s="92"/>
      <c r="J33" s="92"/>
      <c r="K33" s="94"/>
      <c r="L33" s="93"/>
      <c r="M33" s="93"/>
      <c r="N33" s="91"/>
      <c r="O33" s="92"/>
      <c r="P33" s="92"/>
      <c r="Q33" s="94"/>
      <c r="R33" s="93"/>
      <c r="S33" s="93"/>
      <c r="T33" s="91"/>
      <c r="U33" s="92"/>
      <c r="V33" s="92"/>
      <c r="W33" s="94"/>
      <c r="X33" s="93"/>
      <c r="Y33" s="93"/>
      <c r="Z33" s="91"/>
      <c r="AA33" s="92"/>
      <c r="AB33" s="92"/>
      <c r="AC33" s="94"/>
      <c r="AD33" s="93"/>
      <c r="AE33" s="93"/>
      <c r="AF33" s="91"/>
      <c r="AG33" s="92"/>
      <c r="AH33" s="92"/>
      <c r="AI33" s="94"/>
      <c r="AJ33" s="85" t="s">
        <v>167</v>
      </c>
      <c r="AL33" s="207" t="s">
        <v>176</v>
      </c>
      <c r="AM33" s="58">
        <f t="shared" ref="AM33:AM35" si="54">K35</f>
        <v>0</v>
      </c>
      <c r="AN33" s="58">
        <f t="shared" ref="AN33:AN35" si="55">Q35</f>
        <v>0</v>
      </c>
      <c r="AO33" s="58">
        <f t="shared" ref="AO33:AO35" si="56">W35</f>
        <v>0</v>
      </c>
      <c r="AP33" s="58">
        <f t="shared" ref="AP33:AP35" si="57">AC35</f>
        <v>0</v>
      </c>
      <c r="AQ33" s="58">
        <f t="shared" ref="AQ33:AQ35" si="58">AI35</f>
        <v>0</v>
      </c>
      <c r="AR33" s="205">
        <f t="shared" ref="AR33:AR35" si="59">SUM(AM33:AQ33)</f>
        <v>0</v>
      </c>
    </row>
    <row r="34" spans="1:44" s="8" customFormat="1" ht="13.5" customHeight="1" x14ac:dyDescent="0.2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185">
        <v>0</v>
      </c>
      <c r="L34" s="222"/>
      <c r="M34" s="232"/>
      <c r="N34" s="232"/>
      <c r="O34" s="232"/>
      <c r="P34" s="232"/>
      <c r="Q34" s="185">
        <v>0</v>
      </c>
      <c r="R34" s="228"/>
      <c r="S34" s="229"/>
      <c r="T34" s="229"/>
      <c r="U34" s="229"/>
      <c r="V34" s="229"/>
      <c r="W34" s="185">
        <v>0</v>
      </c>
      <c r="X34" s="221"/>
      <c r="Y34" s="221"/>
      <c r="Z34" s="221"/>
      <c r="AA34" s="221"/>
      <c r="AB34" s="222"/>
      <c r="AC34" s="186">
        <v>0</v>
      </c>
      <c r="AD34" s="221"/>
      <c r="AE34" s="221"/>
      <c r="AF34" s="221"/>
      <c r="AG34" s="221"/>
      <c r="AH34" s="222"/>
      <c r="AI34" s="186">
        <v>0</v>
      </c>
      <c r="AJ34" s="15">
        <f t="shared" ref="AJ34:AJ37" si="60">K34+Q34+W34+AC34+AI34</f>
        <v>0</v>
      </c>
      <c r="AL34" s="207" t="s">
        <v>177</v>
      </c>
      <c r="AM34" s="58">
        <f t="shared" si="54"/>
        <v>0</v>
      </c>
      <c r="AN34" s="58">
        <f t="shared" si="55"/>
        <v>0</v>
      </c>
      <c r="AO34" s="58">
        <f t="shared" si="56"/>
        <v>0</v>
      </c>
      <c r="AP34" s="58">
        <f t="shared" si="57"/>
        <v>0</v>
      </c>
      <c r="AQ34" s="58">
        <f t="shared" si="58"/>
        <v>0</v>
      </c>
      <c r="AR34" s="205">
        <f t="shared" si="59"/>
        <v>0</v>
      </c>
    </row>
    <row r="35" spans="1:44" s="8" customFormat="1" ht="13.5" customHeight="1" x14ac:dyDescent="0.2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186">
        <v>0</v>
      </c>
      <c r="L35" s="222"/>
      <c r="M35" s="232"/>
      <c r="N35" s="232"/>
      <c r="O35" s="232"/>
      <c r="P35" s="232"/>
      <c r="Q35" s="186">
        <v>0</v>
      </c>
      <c r="R35" s="230"/>
      <c r="S35" s="230"/>
      <c r="T35" s="230"/>
      <c r="U35" s="230"/>
      <c r="V35" s="228"/>
      <c r="W35" s="186">
        <v>0</v>
      </c>
      <c r="X35" s="221"/>
      <c r="Y35" s="221"/>
      <c r="Z35" s="221"/>
      <c r="AA35" s="221"/>
      <c r="AB35" s="222"/>
      <c r="AC35" s="186">
        <v>0</v>
      </c>
      <c r="AD35" s="221"/>
      <c r="AE35" s="221"/>
      <c r="AF35" s="221"/>
      <c r="AG35" s="221"/>
      <c r="AH35" s="222"/>
      <c r="AI35" s="186">
        <v>0</v>
      </c>
      <c r="AJ35" s="15">
        <f t="shared" si="60"/>
        <v>0</v>
      </c>
      <c r="AL35" s="206" t="s">
        <v>178</v>
      </c>
      <c r="AM35" s="58">
        <f t="shared" si="54"/>
        <v>0</v>
      </c>
      <c r="AN35" s="58">
        <f t="shared" si="55"/>
        <v>0</v>
      </c>
      <c r="AO35" s="58">
        <f t="shared" si="56"/>
        <v>0</v>
      </c>
      <c r="AP35" s="58">
        <f t="shared" si="57"/>
        <v>0</v>
      </c>
      <c r="AQ35" s="58">
        <f t="shared" si="58"/>
        <v>0</v>
      </c>
      <c r="AR35" s="205">
        <f t="shared" si="59"/>
        <v>0</v>
      </c>
    </row>
    <row r="36" spans="1:44" ht="13.5" customHeight="1" x14ac:dyDescent="0.2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186">
        <v>0</v>
      </c>
      <c r="L36" s="222"/>
      <c r="M36" s="232"/>
      <c r="N36" s="232"/>
      <c r="O36" s="232"/>
      <c r="P36" s="232"/>
      <c r="Q36" s="186">
        <v>0</v>
      </c>
      <c r="R36" s="228"/>
      <c r="S36" s="229"/>
      <c r="T36" s="229"/>
      <c r="U36" s="229"/>
      <c r="V36" s="229"/>
      <c r="W36" s="186">
        <v>0</v>
      </c>
      <c r="X36" s="221"/>
      <c r="Y36" s="221"/>
      <c r="Z36" s="221"/>
      <c r="AA36" s="221"/>
      <c r="AB36" s="222"/>
      <c r="AC36" s="186">
        <v>0</v>
      </c>
      <c r="AD36" s="221"/>
      <c r="AE36" s="221"/>
      <c r="AF36" s="221"/>
      <c r="AG36" s="221"/>
      <c r="AH36" s="222"/>
      <c r="AI36" s="186">
        <v>0</v>
      </c>
      <c r="AJ36" s="15">
        <f t="shared" si="60"/>
        <v>0</v>
      </c>
      <c r="AL36" s="209" t="s">
        <v>3</v>
      </c>
      <c r="AM36" s="61">
        <f>SUM(AM32:AM35)</f>
        <v>0</v>
      </c>
      <c r="AN36" s="61">
        <f t="shared" ref="AN36:AQ36" si="61">SUM(AN32:AN35)</f>
        <v>0</v>
      </c>
      <c r="AO36" s="61">
        <f t="shared" si="61"/>
        <v>0</v>
      </c>
      <c r="AP36" s="61">
        <f t="shared" si="61"/>
        <v>0</v>
      </c>
      <c r="AQ36" s="61">
        <f t="shared" si="61"/>
        <v>0</v>
      </c>
      <c r="AR36" s="61">
        <f>SUM(AM36:AQ36)</f>
        <v>0</v>
      </c>
    </row>
    <row r="37" spans="1:44" ht="13.5" customHeight="1" x14ac:dyDescent="0.2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186">
        <v>0</v>
      </c>
      <c r="L37" s="222"/>
      <c r="M37" s="232"/>
      <c r="N37" s="232"/>
      <c r="O37" s="232"/>
      <c r="P37" s="232"/>
      <c r="Q37" s="186">
        <v>0</v>
      </c>
      <c r="R37" s="228"/>
      <c r="S37" s="229"/>
      <c r="T37" s="229"/>
      <c r="U37" s="229"/>
      <c r="V37" s="229"/>
      <c r="W37" s="186">
        <v>0</v>
      </c>
      <c r="X37" s="221"/>
      <c r="Y37" s="221"/>
      <c r="Z37" s="221"/>
      <c r="AA37" s="221"/>
      <c r="AB37" s="222"/>
      <c r="AC37" s="186">
        <v>0</v>
      </c>
      <c r="AD37" s="221"/>
      <c r="AE37" s="221"/>
      <c r="AF37" s="221"/>
      <c r="AG37" s="221"/>
      <c r="AH37" s="222"/>
      <c r="AI37" s="186">
        <v>0</v>
      </c>
      <c r="AJ37" s="15">
        <f t="shared" si="60"/>
        <v>0</v>
      </c>
      <c r="AL37" s="12"/>
    </row>
    <row r="38" spans="1:44" s="12" customFormat="1" x14ac:dyDescent="0.2">
      <c r="D38" s="203" t="s">
        <v>101</v>
      </c>
      <c r="I38" s="163" t="s">
        <v>73</v>
      </c>
      <c r="J38" s="169"/>
      <c r="K38" s="80">
        <f>SUM(K34:K37)</f>
        <v>0</v>
      </c>
      <c r="L38" s="69"/>
      <c r="M38" s="13"/>
      <c r="N38" s="13"/>
      <c r="O38" s="163" t="s">
        <v>77</v>
      </c>
      <c r="P38" s="169"/>
      <c r="Q38" s="80">
        <f>SUM(Q33:Q37)</f>
        <v>0</v>
      </c>
      <c r="R38" s="17"/>
      <c r="S38" s="17"/>
      <c r="T38" s="17"/>
      <c r="U38" s="163" t="s">
        <v>81</v>
      </c>
      <c r="V38" s="168"/>
      <c r="W38" s="80">
        <f>W33+W36+W37</f>
        <v>0</v>
      </c>
      <c r="X38" s="17"/>
      <c r="Y38" s="17"/>
      <c r="Z38" s="17"/>
      <c r="AA38" s="163" t="s">
        <v>85</v>
      </c>
      <c r="AB38" s="168"/>
      <c r="AC38" s="80">
        <f>AC33+AC36+AC37</f>
        <v>0</v>
      </c>
      <c r="AD38" s="17"/>
      <c r="AE38" s="17"/>
      <c r="AF38" s="17"/>
      <c r="AG38" s="163" t="s">
        <v>89</v>
      </c>
      <c r="AH38" s="164"/>
      <c r="AI38" s="79">
        <f>SUM(AI33:AI37)</f>
        <v>0</v>
      </c>
      <c r="AJ38" s="42">
        <f t="shared" ref="AJ38:AJ51" si="62">SUM(K38,Q38,W38,AC38,AI38)</f>
        <v>0</v>
      </c>
      <c r="AL38" s="220" t="str">
        <f>A40</f>
        <v>D. Travel</v>
      </c>
      <c r="AM38" s="220"/>
      <c r="AN38" s="2"/>
      <c r="AO38" s="2"/>
      <c r="AP38" s="2"/>
      <c r="AQ38" s="2"/>
      <c r="AR38" s="2"/>
    </row>
    <row r="39" spans="1:44" x14ac:dyDescent="0.2">
      <c r="K39" s="19"/>
      <c r="L39" s="18"/>
      <c r="M39" s="8"/>
      <c r="N39" s="8"/>
      <c r="Q39" s="19"/>
      <c r="W39" s="19"/>
      <c r="AC39" s="19"/>
      <c r="AI39" s="19"/>
      <c r="AJ39" s="14"/>
      <c r="AL39" s="208" t="s">
        <v>174</v>
      </c>
      <c r="AM39" s="59" t="s">
        <v>107</v>
      </c>
      <c r="AN39" s="59" t="s">
        <v>108</v>
      </c>
      <c r="AO39" s="59" t="s">
        <v>59</v>
      </c>
      <c r="AP39" s="59" t="s">
        <v>60</v>
      </c>
      <c r="AQ39" s="59" t="s">
        <v>61</v>
      </c>
      <c r="AR39" s="208" t="s">
        <v>179</v>
      </c>
    </row>
    <row r="40" spans="1:44" x14ac:dyDescent="0.2">
      <c r="A40" s="96" t="s">
        <v>46</v>
      </c>
      <c r="B40" s="90"/>
      <c r="C40" s="90"/>
      <c r="D40" s="90"/>
      <c r="E40" s="90"/>
      <c r="F40" s="90"/>
      <c r="G40" s="90"/>
      <c r="H40" s="90"/>
      <c r="I40" s="90"/>
      <c r="J40" s="90"/>
      <c r="K40" s="95"/>
      <c r="L40" s="90"/>
      <c r="M40" s="90"/>
      <c r="N40" s="90"/>
      <c r="O40" s="90"/>
      <c r="P40" s="90"/>
      <c r="Q40" s="95"/>
      <c r="R40" s="90"/>
      <c r="S40" s="90"/>
      <c r="T40" s="90"/>
      <c r="U40" s="90"/>
      <c r="V40" s="90"/>
      <c r="W40" s="95"/>
      <c r="X40" s="90"/>
      <c r="Y40" s="90"/>
      <c r="Z40" s="90"/>
      <c r="AA40" s="90"/>
      <c r="AB40" s="90"/>
      <c r="AC40" s="95"/>
      <c r="AD40" s="90"/>
      <c r="AE40" s="90"/>
      <c r="AF40" s="90"/>
      <c r="AG40" s="90"/>
      <c r="AH40" s="90"/>
      <c r="AI40" s="95"/>
      <c r="AJ40" s="85" t="s">
        <v>167</v>
      </c>
      <c r="AL40" s="206" t="s">
        <v>6</v>
      </c>
      <c r="AM40" s="57">
        <f>K41</f>
        <v>0</v>
      </c>
      <c r="AN40" s="57">
        <f>Q41</f>
        <v>0</v>
      </c>
      <c r="AO40" s="57">
        <f>W41</f>
        <v>0</v>
      </c>
      <c r="AP40" s="57">
        <f>AC41</f>
        <v>0</v>
      </c>
      <c r="AQ40" s="57">
        <f>AI41</f>
        <v>0</v>
      </c>
      <c r="AR40" s="205">
        <f>SUM(AM40:AQ40)</f>
        <v>0</v>
      </c>
    </row>
    <row r="41" spans="1:44" x14ac:dyDescent="0.2">
      <c r="A41" s="223" t="s">
        <v>6</v>
      </c>
      <c r="B41" s="224"/>
      <c r="C41" s="224"/>
      <c r="D41" s="224"/>
      <c r="E41" s="224"/>
      <c r="F41" s="224"/>
      <c r="G41" s="224"/>
      <c r="H41" s="224"/>
      <c r="I41" s="224"/>
      <c r="J41" s="225"/>
      <c r="K41" s="186">
        <v>0</v>
      </c>
      <c r="L41" s="77"/>
      <c r="M41" s="77"/>
      <c r="N41" s="77"/>
      <c r="O41" s="76"/>
      <c r="P41" s="76"/>
      <c r="Q41" s="186">
        <v>0</v>
      </c>
      <c r="R41" s="77"/>
      <c r="S41" s="77"/>
      <c r="T41" s="77"/>
      <c r="U41" s="77"/>
      <c r="V41" s="77"/>
      <c r="W41" s="186">
        <v>0</v>
      </c>
      <c r="X41" s="77"/>
      <c r="Y41" s="77"/>
      <c r="Z41" s="77"/>
      <c r="AA41" s="77"/>
      <c r="AB41" s="77"/>
      <c r="AC41" s="186">
        <v>0</v>
      </c>
      <c r="AD41" s="77"/>
      <c r="AE41" s="77"/>
      <c r="AF41" s="77"/>
      <c r="AG41" s="77"/>
      <c r="AH41" s="77"/>
      <c r="AI41" s="186">
        <v>0</v>
      </c>
      <c r="AJ41" s="15">
        <f t="shared" si="62"/>
        <v>0</v>
      </c>
      <c r="AL41" s="206" t="s">
        <v>7</v>
      </c>
      <c r="AM41" s="57">
        <f>K42</f>
        <v>0</v>
      </c>
      <c r="AN41" s="57">
        <f>Q42</f>
        <v>0</v>
      </c>
      <c r="AO41" s="57">
        <f>W42</f>
        <v>0</v>
      </c>
      <c r="AP41" s="57">
        <f>AC42</f>
        <v>0</v>
      </c>
      <c r="AQ41" s="57">
        <f>AI42</f>
        <v>0</v>
      </c>
      <c r="AR41" s="205">
        <f>SUM(AM41:AQ41)</f>
        <v>0</v>
      </c>
    </row>
    <row r="42" spans="1:44" x14ac:dyDescent="0.2">
      <c r="A42" s="223" t="s">
        <v>7</v>
      </c>
      <c r="B42" s="224"/>
      <c r="C42" s="224"/>
      <c r="D42" s="224"/>
      <c r="E42" s="224"/>
      <c r="F42" s="224"/>
      <c r="G42" s="224"/>
      <c r="H42" s="224"/>
      <c r="I42" s="224"/>
      <c r="J42" s="225"/>
      <c r="K42" s="186">
        <v>0</v>
      </c>
      <c r="L42" s="77"/>
      <c r="M42" s="77"/>
      <c r="N42" s="77"/>
      <c r="O42" s="76"/>
      <c r="P42" s="76"/>
      <c r="Q42" s="186">
        <v>0</v>
      </c>
      <c r="R42" s="77"/>
      <c r="S42" s="77"/>
      <c r="T42" s="77"/>
      <c r="U42" s="77"/>
      <c r="V42" s="77"/>
      <c r="W42" s="186">
        <v>0</v>
      </c>
      <c r="X42" s="77"/>
      <c r="Y42" s="77"/>
      <c r="Z42" s="77"/>
      <c r="AA42" s="77"/>
      <c r="AB42" s="77"/>
      <c r="AC42" s="186">
        <v>0</v>
      </c>
      <c r="AD42" s="77"/>
      <c r="AE42" s="77"/>
      <c r="AF42" s="77"/>
      <c r="AG42" s="77"/>
      <c r="AH42" s="77"/>
      <c r="AI42" s="186">
        <v>0</v>
      </c>
      <c r="AJ42" s="15">
        <f t="shared" si="62"/>
        <v>0</v>
      </c>
      <c r="AL42" s="209" t="s">
        <v>3</v>
      </c>
      <c r="AM42" s="210">
        <f>SUM(AM40:AM41)</f>
        <v>0</v>
      </c>
      <c r="AN42" s="210">
        <f t="shared" ref="AN42:AR42" si="63">SUM(AN40:AN41)</f>
        <v>0</v>
      </c>
      <c r="AO42" s="210">
        <f t="shared" si="63"/>
        <v>0</v>
      </c>
      <c r="AP42" s="210">
        <f t="shared" si="63"/>
        <v>0</v>
      </c>
      <c r="AQ42" s="210">
        <f t="shared" si="63"/>
        <v>0</v>
      </c>
      <c r="AR42" s="210">
        <f t="shared" si="63"/>
        <v>0</v>
      </c>
    </row>
    <row r="43" spans="1:44" s="1" customFormat="1" x14ac:dyDescent="0.2">
      <c r="I43" s="163" t="s">
        <v>74</v>
      </c>
      <c r="J43" s="169"/>
      <c r="K43" s="80">
        <f>SUM(K41:K42)</f>
        <v>0</v>
      </c>
      <c r="L43" s="69"/>
      <c r="M43" s="13"/>
      <c r="N43" s="13"/>
      <c r="O43" s="163" t="s">
        <v>78</v>
      </c>
      <c r="P43" s="169"/>
      <c r="Q43" s="80">
        <f>SUM(Q41:Q42)</f>
        <v>0</v>
      </c>
      <c r="R43" s="17"/>
      <c r="S43" s="17"/>
      <c r="T43" s="17"/>
      <c r="U43" s="163" t="s">
        <v>82</v>
      </c>
      <c r="V43" s="168"/>
      <c r="W43" s="80">
        <f>W41+W42</f>
        <v>0</v>
      </c>
      <c r="X43" s="17"/>
      <c r="Y43" s="17"/>
      <c r="Z43" s="17"/>
      <c r="AA43" s="163" t="s">
        <v>86</v>
      </c>
      <c r="AB43" s="168"/>
      <c r="AC43" s="80">
        <f>AC41+AC42</f>
        <v>0</v>
      </c>
      <c r="AD43" s="17"/>
      <c r="AE43" s="17"/>
      <c r="AF43" s="17"/>
      <c r="AG43" s="163" t="s">
        <v>90</v>
      </c>
      <c r="AH43" s="164"/>
      <c r="AI43" s="165">
        <f>AI41+AI42</f>
        <v>0</v>
      </c>
      <c r="AJ43" s="42">
        <f t="shared" si="62"/>
        <v>0</v>
      </c>
      <c r="AL43" s="2"/>
      <c r="AM43" s="8"/>
      <c r="AN43" s="8"/>
      <c r="AO43" s="8"/>
      <c r="AP43" s="8"/>
      <c r="AQ43" s="8"/>
      <c r="AR43" s="8"/>
    </row>
    <row r="44" spans="1:44" x14ac:dyDescent="0.2">
      <c r="K44" s="19"/>
      <c r="L44" s="18"/>
      <c r="M44" s="8"/>
      <c r="N44" s="8"/>
      <c r="Q44" s="19"/>
      <c r="W44" s="19"/>
      <c r="AC44" s="19"/>
      <c r="AI44" s="19"/>
      <c r="AJ44" s="14"/>
      <c r="AL44" s="220" t="str">
        <f>A45</f>
        <v>E. Participant/Trainee Costs</v>
      </c>
      <c r="AM44" s="220"/>
    </row>
    <row r="45" spans="1:44" s="8" customFormat="1" x14ac:dyDescent="0.2">
      <c r="A45" s="96" t="s">
        <v>45</v>
      </c>
      <c r="B45" s="90"/>
      <c r="C45" s="90"/>
      <c r="D45" s="204" t="s">
        <v>193</v>
      </c>
      <c r="E45" s="90"/>
      <c r="F45" s="90"/>
      <c r="G45" s="90"/>
      <c r="H45" s="90"/>
      <c r="I45" s="90"/>
      <c r="J45" s="90"/>
      <c r="K45" s="95"/>
      <c r="L45" s="90"/>
      <c r="M45" s="90"/>
      <c r="N45" s="90"/>
      <c r="O45" s="90"/>
      <c r="P45" s="90"/>
      <c r="Q45" s="95"/>
      <c r="R45" s="90"/>
      <c r="S45" s="90"/>
      <c r="T45" s="90"/>
      <c r="U45" s="90"/>
      <c r="V45" s="90"/>
      <c r="W45" s="95"/>
      <c r="X45" s="90"/>
      <c r="Y45" s="90"/>
      <c r="Z45" s="90"/>
      <c r="AA45" s="90"/>
      <c r="AB45" s="90"/>
      <c r="AC45" s="95"/>
      <c r="AD45" s="90"/>
      <c r="AE45" s="90"/>
      <c r="AF45" s="90"/>
      <c r="AG45" s="90"/>
      <c r="AH45" s="90"/>
      <c r="AI45" s="95"/>
      <c r="AJ45" s="85" t="s">
        <v>167</v>
      </c>
      <c r="AL45" s="208" t="s">
        <v>174</v>
      </c>
      <c r="AM45" s="59" t="s">
        <v>107</v>
      </c>
      <c r="AN45" s="59" t="s">
        <v>108</v>
      </c>
      <c r="AO45" s="59" t="s">
        <v>59</v>
      </c>
      <c r="AP45" s="59" t="s">
        <v>60</v>
      </c>
      <c r="AQ45" s="59" t="s">
        <v>61</v>
      </c>
      <c r="AR45" s="208" t="s">
        <v>179</v>
      </c>
    </row>
    <row r="46" spans="1:44" s="18" customFormat="1" x14ac:dyDescent="0.2">
      <c r="A46" s="99" t="s">
        <v>8</v>
      </c>
      <c r="B46" s="76"/>
      <c r="C46" s="76"/>
      <c r="D46" s="102" t="s">
        <v>101</v>
      </c>
      <c r="E46" s="101"/>
      <c r="F46" s="76"/>
      <c r="G46" s="76"/>
      <c r="H46" s="76"/>
      <c r="I46" s="76"/>
      <c r="J46" s="78"/>
      <c r="K46" s="186">
        <v>0</v>
      </c>
      <c r="L46" s="77"/>
      <c r="M46" s="77"/>
      <c r="N46" s="77"/>
      <c r="O46" s="76"/>
      <c r="P46" s="78"/>
      <c r="Q46" s="186">
        <v>0</v>
      </c>
      <c r="R46" s="77"/>
      <c r="S46" s="77"/>
      <c r="T46" s="77"/>
      <c r="U46" s="77"/>
      <c r="V46" s="77"/>
      <c r="W46" s="186">
        <v>0</v>
      </c>
      <c r="X46" s="77"/>
      <c r="Y46" s="77"/>
      <c r="Z46" s="77"/>
      <c r="AA46" s="77"/>
      <c r="AB46" s="77"/>
      <c r="AC46" s="186">
        <v>0</v>
      </c>
      <c r="AD46" s="77"/>
      <c r="AE46" s="77"/>
      <c r="AF46" s="77"/>
      <c r="AG46" s="77"/>
      <c r="AH46" s="77"/>
      <c r="AI46" s="186">
        <v>0</v>
      </c>
      <c r="AJ46" s="106">
        <f t="shared" si="62"/>
        <v>0</v>
      </c>
      <c r="AL46" s="206" t="str">
        <f>A46</f>
        <v>Tuition/Fees</v>
      </c>
      <c r="AM46" s="57">
        <f>K46</f>
        <v>0</v>
      </c>
      <c r="AN46" s="57">
        <f>Q46</f>
        <v>0</v>
      </c>
      <c r="AO46" s="57">
        <f>W46</f>
        <v>0</v>
      </c>
      <c r="AP46" s="57">
        <f>AC46</f>
        <v>0</v>
      </c>
      <c r="AQ46" s="57">
        <f>AI46</f>
        <v>0</v>
      </c>
      <c r="AR46" s="205">
        <f>SUM(AM46:AQ46)</f>
        <v>0</v>
      </c>
    </row>
    <row r="47" spans="1:44" s="8" customFormat="1" x14ac:dyDescent="0.2">
      <c r="A47" s="99" t="s">
        <v>9</v>
      </c>
      <c r="B47" s="76"/>
      <c r="C47" s="76"/>
      <c r="D47" s="76"/>
      <c r="E47" s="101"/>
      <c r="F47" s="76"/>
      <c r="G47" s="76"/>
      <c r="H47" s="76"/>
      <c r="I47" s="76"/>
      <c r="J47" s="78"/>
      <c r="K47" s="186">
        <v>0</v>
      </c>
      <c r="L47" s="77"/>
      <c r="M47" s="77"/>
      <c r="N47" s="77"/>
      <c r="O47" s="76"/>
      <c r="P47" s="78"/>
      <c r="Q47" s="186">
        <v>0</v>
      </c>
      <c r="R47" s="77"/>
      <c r="S47" s="77"/>
      <c r="T47" s="77"/>
      <c r="U47" s="77"/>
      <c r="V47" s="77"/>
      <c r="W47" s="186">
        <v>0</v>
      </c>
      <c r="X47" s="77"/>
      <c r="Y47" s="77"/>
      <c r="Z47" s="77"/>
      <c r="AA47" s="77"/>
      <c r="AB47" s="77"/>
      <c r="AC47" s="186">
        <v>0</v>
      </c>
      <c r="AD47" s="77"/>
      <c r="AE47" s="77"/>
      <c r="AF47" s="77"/>
      <c r="AG47" s="77"/>
      <c r="AH47" s="77"/>
      <c r="AI47" s="186">
        <v>0</v>
      </c>
      <c r="AJ47" s="41">
        <f t="shared" si="62"/>
        <v>0</v>
      </c>
      <c r="AL47" s="206" t="str">
        <f t="shared" ref="AL47:AL50" si="64">A47</f>
        <v>Stipends</v>
      </c>
      <c r="AM47" s="57">
        <f>K47</f>
        <v>0</v>
      </c>
      <c r="AN47" s="57">
        <f t="shared" ref="AN47:AN50" si="65">Q47</f>
        <v>0</v>
      </c>
      <c r="AO47" s="57">
        <f t="shared" ref="AO47:AO50" si="66">W47</f>
        <v>0</v>
      </c>
      <c r="AP47" s="57">
        <f t="shared" ref="AP47:AP50" si="67">AC47</f>
        <v>0</v>
      </c>
      <c r="AQ47" s="57">
        <f t="shared" ref="AQ47:AQ50" si="68">AI47</f>
        <v>0</v>
      </c>
      <c r="AR47" s="205">
        <f t="shared" ref="AR47:AR50" si="69">SUM(AM47:AQ47)</f>
        <v>0</v>
      </c>
    </row>
    <row r="48" spans="1:44" x14ac:dyDescent="0.2">
      <c r="A48" s="99" t="s">
        <v>5</v>
      </c>
      <c r="B48" s="76"/>
      <c r="C48" s="76"/>
      <c r="D48" s="76"/>
      <c r="E48" s="76"/>
      <c r="F48" s="76"/>
      <c r="G48" s="76"/>
      <c r="H48" s="76"/>
      <c r="I48" s="76"/>
      <c r="J48" s="78"/>
      <c r="K48" s="186">
        <v>0</v>
      </c>
      <c r="L48" s="77"/>
      <c r="M48" s="77"/>
      <c r="N48" s="77"/>
      <c r="O48" s="76"/>
      <c r="P48" s="78"/>
      <c r="Q48" s="186">
        <v>0</v>
      </c>
      <c r="R48" s="77"/>
      <c r="S48" s="77"/>
      <c r="T48" s="77"/>
      <c r="U48" s="77"/>
      <c r="V48" s="77"/>
      <c r="W48" s="186">
        <v>0</v>
      </c>
      <c r="X48" s="77"/>
      <c r="Y48" s="77"/>
      <c r="Z48" s="77"/>
      <c r="AA48" s="77"/>
      <c r="AB48" s="77"/>
      <c r="AC48" s="186">
        <v>0</v>
      </c>
      <c r="AD48" s="77"/>
      <c r="AE48" s="77"/>
      <c r="AF48" s="77"/>
      <c r="AG48" s="77"/>
      <c r="AH48" s="77"/>
      <c r="AI48" s="186">
        <v>0</v>
      </c>
      <c r="AJ48" s="15">
        <f t="shared" si="62"/>
        <v>0</v>
      </c>
      <c r="AL48" s="206" t="str">
        <f t="shared" si="64"/>
        <v>Travel</v>
      </c>
      <c r="AM48" s="57">
        <f>K48</f>
        <v>0</v>
      </c>
      <c r="AN48" s="57">
        <f t="shared" si="65"/>
        <v>0</v>
      </c>
      <c r="AO48" s="57">
        <f t="shared" si="66"/>
        <v>0</v>
      </c>
      <c r="AP48" s="57">
        <f t="shared" si="67"/>
        <v>0</v>
      </c>
      <c r="AQ48" s="57">
        <f t="shared" si="68"/>
        <v>0</v>
      </c>
      <c r="AR48" s="205">
        <f t="shared" si="69"/>
        <v>0</v>
      </c>
    </row>
    <row r="49" spans="1:44" x14ac:dyDescent="0.2">
      <c r="A49" s="99" t="s">
        <v>10</v>
      </c>
      <c r="B49" s="76"/>
      <c r="C49" s="76"/>
      <c r="D49" s="76"/>
      <c r="E49" s="76"/>
      <c r="F49" s="76"/>
      <c r="G49" s="76"/>
      <c r="H49" s="76"/>
      <c r="I49" s="76"/>
      <c r="J49" s="78"/>
      <c r="K49" s="186">
        <v>0</v>
      </c>
      <c r="L49" s="77"/>
      <c r="M49" s="77"/>
      <c r="N49" s="77"/>
      <c r="O49" s="76"/>
      <c r="P49" s="78"/>
      <c r="Q49" s="186">
        <v>0</v>
      </c>
      <c r="R49" s="77"/>
      <c r="S49" s="77"/>
      <c r="T49" s="77"/>
      <c r="U49" s="77"/>
      <c r="V49" s="77"/>
      <c r="W49" s="186">
        <v>0</v>
      </c>
      <c r="X49" s="77"/>
      <c r="Y49" s="77"/>
      <c r="Z49" s="77"/>
      <c r="AA49" s="77"/>
      <c r="AB49" s="77"/>
      <c r="AC49" s="186">
        <v>0</v>
      </c>
      <c r="AD49" s="77"/>
      <c r="AE49" s="77"/>
      <c r="AF49" s="77"/>
      <c r="AG49" s="77"/>
      <c r="AH49" s="77"/>
      <c r="AI49" s="186">
        <v>0</v>
      </c>
      <c r="AJ49" s="15">
        <f t="shared" si="62"/>
        <v>0</v>
      </c>
      <c r="AL49" s="206" t="str">
        <f t="shared" si="64"/>
        <v>Subsistence</v>
      </c>
      <c r="AM49" s="57">
        <f>K49</f>
        <v>0</v>
      </c>
      <c r="AN49" s="57">
        <f t="shared" si="65"/>
        <v>0</v>
      </c>
      <c r="AO49" s="57">
        <f t="shared" si="66"/>
        <v>0</v>
      </c>
      <c r="AP49" s="57">
        <f t="shared" si="67"/>
        <v>0</v>
      </c>
      <c r="AQ49" s="57">
        <f t="shared" si="68"/>
        <v>0</v>
      </c>
      <c r="AR49" s="205">
        <f t="shared" si="69"/>
        <v>0</v>
      </c>
    </row>
    <row r="50" spans="1:44" x14ac:dyDescent="0.2">
      <c r="A50" s="99" t="s">
        <v>11</v>
      </c>
      <c r="B50" s="76"/>
      <c r="C50" s="76"/>
      <c r="D50" s="76"/>
      <c r="E50" s="76"/>
      <c r="F50" s="76"/>
      <c r="G50" s="76"/>
      <c r="H50" s="76"/>
      <c r="I50" s="76"/>
      <c r="J50" s="78"/>
      <c r="K50" s="186">
        <v>0</v>
      </c>
      <c r="L50" s="77"/>
      <c r="M50" s="77"/>
      <c r="N50" s="77"/>
      <c r="O50" s="76"/>
      <c r="P50" s="78"/>
      <c r="Q50" s="186">
        <v>0</v>
      </c>
      <c r="R50" s="77"/>
      <c r="S50" s="77"/>
      <c r="T50" s="77"/>
      <c r="U50" s="77"/>
      <c r="V50" s="77"/>
      <c r="W50" s="186">
        <v>0</v>
      </c>
      <c r="X50" s="77"/>
      <c r="Y50" s="77"/>
      <c r="Z50" s="77"/>
      <c r="AA50" s="77"/>
      <c r="AB50" s="77"/>
      <c r="AC50" s="186">
        <v>0</v>
      </c>
      <c r="AD50" s="77"/>
      <c r="AE50" s="77"/>
      <c r="AF50" s="77"/>
      <c r="AG50" s="77"/>
      <c r="AH50" s="77"/>
      <c r="AI50" s="186">
        <v>0</v>
      </c>
      <c r="AJ50" s="15">
        <f t="shared" si="62"/>
        <v>0</v>
      </c>
      <c r="AL50" s="206" t="str">
        <f t="shared" si="64"/>
        <v xml:space="preserve">Other </v>
      </c>
      <c r="AM50" s="57">
        <f>K50</f>
        <v>0</v>
      </c>
      <c r="AN50" s="57">
        <f t="shared" si="65"/>
        <v>0</v>
      </c>
      <c r="AO50" s="57">
        <f t="shared" si="66"/>
        <v>0</v>
      </c>
      <c r="AP50" s="57">
        <f t="shared" si="67"/>
        <v>0</v>
      </c>
      <c r="AQ50" s="57">
        <f t="shared" si="68"/>
        <v>0</v>
      </c>
      <c r="AR50" s="205">
        <f t="shared" si="69"/>
        <v>0</v>
      </c>
    </row>
    <row r="51" spans="1:44" s="1" customFormat="1" x14ac:dyDescent="0.2">
      <c r="I51" s="166" t="s">
        <v>75</v>
      </c>
      <c r="J51" s="169"/>
      <c r="K51" s="80">
        <f>SUM(K46:K50)</f>
        <v>0</v>
      </c>
      <c r="L51" s="13"/>
      <c r="M51" s="13"/>
      <c r="N51" s="13"/>
      <c r="O51" s="166" t="s">
        <v>79</v>
      </c>
      <c r="P51" s="169"/>
      <c r="Q51" s="80">
        <f>SUM(Q46:Q50)</f>
        <v>0</v>
      </c>
      <c r="R51" s="17"/>
      <c r="S51" s="17"/>
      <c r="T51" s="40"/>
      <c r="U51" s="166" t="s">
        <v>83</v>
      </c>
      <c r="V51" s="168"/>
      <c r="W51" s="80">
        <f>W46+W47+W48+W49+W50</f>
        <v>0</v>
      </c>
      <c r="X51" s="17"/>
      <c r="Y51" s="17"/>
      <c r="Z51" s="17"/>
      <c r="AA51" s="166" t="s">
        <v>87</v>
      </c>
      <c r="AB51" s="164"/>
      <c r="AC51" s="80">
        <f>AC46+AC47+AC48+AC49+AC50</f>
        <v>0</v>
      </c>
      <c r="AD51" s="17"/>
      <c r="AE51" s="17"/>
      <c r="AF51" s="17"/>
      <c r="AG51" s="166" t="s">
        <v>91</v>
      </c>
      <c r="AH51" s="164"/>
      <c r="AI51" s="79">
        <f>AI46+AI47+AI48+AI49+AI50</f>
        <v>0</v>
      </c>
      <c r="AJ51" s="42">
        <f t="shared" si="62"/>
        <v>0</v>
      </c>
      <c r="AL51" s="209" t="s">
        <v>3</v>
      </c>
      <c r="AM51" s="210">
        <f>SUM(AM46:AM50)</f>
        <v>0</v>
      </c>
      <c r="AN51" s="210">
        <f t="shared" ref="AN51:AR51" si="70">SUM(AN46:AN50)</f>
        <v>0</v>
      </c>
      <c r="AO51" s="210">
        <f t="shared" si="70"/>
        <v>0</v>
      </c>
      <c r="AP51" s="210">
        <f t="shared" si="70"/>
        <v>0</v>
      </c>
      <c r="AQ51" s="210">
        <f t="shared" si="70"/>
        <v>0</v>
      </c>
      <c r="AR51" s="210">
        <f t="shared" si="70"/>
        <v>0</v>
      </c>
    </row>
    <row r="52" spans="1:44" x14ac:dyDescent="0.2">
      <c r="K52" s="19"/>
      <c r="L52" s="8"/>
      <c r="M52" s="8"/>
      <c r="N52" s="8"/>
      <c r="Q52" s="19"/>
      <c r="W52" s="19"/>
      <c r="AA52" s="171"/>
      <c r="AB52" s="171"/>
      <c r="AC52" s="172"/>
      <c r="AI52" s="19"/>
      <c r="AJ52" s="14"/>
    </row>
    <row r="53" spans="1:44" x14ac:dyDescent="0.2">
      <c r="A53" s="96" t="s">
        <v>44</v>
      </c>
      <c r="B53" s="90"/>
      <c r="C53" s="90"/>
      <c r="D53" s="90"/>
      <c r="E53" s="90"/>
      <c r="F53" s="90"/>
      <c r="G53" s="90"/>
      <c r="H53" s="90"/>
      <c r="I53" s="90"/>
      <c r="J53" s="90"/>
      <c r="K53" s="95"/>
      <c r="L53" s="90"/>
      <c r="M53" s="90"/>
      <c r="N53" s="90"/>
      <c r="O53" s="90"/>
      <c r="P53" s="90"/>
      <c r="Q53" s="95"/>
      <c r="R53" s="90"/>
      <c r="S53" s="90"/>
      <c r="T53" s="90"/>
      <c r="U53" s="90"/>
      <c r="V53" s="90"/>
      <c r="W53" s="95"/>
      <c r="X53" s="90"/>
      <c r="Y53" s="90"/>
      <c r="Z53" s="90"/>
      <c r="AA53" s="90"/>
      <c r="AB53" s="90"/>
      <c r="AC53" s="95"/>
      <c r="AD53" s="90"/>
      <c r="AE53" s="90"/>
      <c r="AF53" s="90"/>
      <c r="AG53" s="90"/>
      <c r="AH53" s="90"/>
      <c r="AI53" s="95"/>
      <c r="AJ53" s="85" t="s">
        <v>167</v>
      </c>
      <c r="AL53" s="2" t="str">
        <f>A53</f>
        <v>F. "Other" Direct Costs</v>
      </c>
    </row>
    <row r="54" spans="1:44" x14ac:dyDescent="0.2">
      <c r="A54" s="105" t="s">
        <v>181</v>
      </c>
      <c r="B54" s="76"/>
      <c r="C54" s="100" t="s">
        <v>182</v>
      </c>
      <c r="D54" s="76"/>
      <c r="E54" s="76"/>
      <c r="F54" s="76"/>
      <c r="G54" s="76"/>
      <c r="H54" s="76"/>
      <c r="I54" s="76"/>
      <c r="J54" s="76"/>
      <c r="K54" s="186">
        <v>0</v>
      </c>
      <c r="L54" s="77"/>
      <c r="M54" s="77"/>
      <c r="N54" s="77"/>
      <c r="O54" s="76"/>
      <c r="P54" s="76"/>
      <c r="Q54" s="186">
        <v>0</v>
      </c>
      <c r="R54" s="77"/>
      <c r="S54" s="77"/>
      <c r="T54" s="77"/>
      <c r="U54" s="77"/>
      <c r="V54" s="77"/>
      <c r="W54" s="186">
        <v>0</v>
      </c>
      <c r="X54" s="77"/>
      <c r="Y54" s="77"/>
      <c r="Z54" s="77"/>
      <c r="AA54" s="77"/>
      <c r="AB54" s="77"/>
      <c r="AC54" s="186">
        <v>0</v>
      </c>
      <c r="AD54" s="77"/>
      <c r="AE54" s="77"/>
      <c r="AF54" s="77"/>
      <c r="AG54" s="77"/>
      <c r="AH54" s="77"/>
      <c r="AI54" s="186">
        <v>0</v>
      </c>
      <c r="AJ54" s="15">
        <f t="shared" ref="AJ54:AJ73" si="71">SUM(K54,Q54,W54,AC54,AI54)</f>
        <v>0</v>
      </c>
      <c r="AL54" s="208" t="s">
        <v>174</v>
      </c>
      <c r="AM54" s="59" t="s">
        <v>107</v>
      </c>
      <c r="AN54" s="59" t="s">
        <v>108</v>
      </c>
      <c r="AO54" s="59" t="s">
        <v>59</v>
      </c>
      <c r="AP54" s="59" t="s">
        <v>60</v>
      </c>
      <c r="AQ54" s="59" t="s">
        <v>61</v>
      </c>
      <c r="AR54" s="208" t="s">
        <v>179</v>
      </c>
    </row>
    <row r="55" spans="1:44" x14ac:dyDescent="0.2">
      <c r="A55" s="76" t="s">
        <v>13</v>
      </c>
      <c r="B55" s="76"/>
      <c r="C55" s="76"/>
      <c r="D55" s="76"/>
      <c r="E55" s="76"/>
      <c r="F55" s="76"/>
      <c r="G55" s="76"/>
      <c r="H55" s="76"/>
      <c r="I55" s="76"/>
      <c r="J55" s="76"/>
      <c r="K55" s="186">
        <v>0</v>
      </c>
      <c r="L55" s="77"/>
      <c r="M55" s="77"/>
      <c r="N55" s="77"/>
      <c r="O55" s="76"/>
      <c r="P55" s="76"/>
      <c r="Q55" s="186">
        <v>0</v>
      </c>
      <c r="R55" s="77"/>
      <c r="S55" s="77"/>
      <c r="T55" s="77"/>
      <c r="U55" s="77"/>
      <c r="V55" s="77"/>
      <c r="W55" s="186">
        <v>0</v>
      </c>
      <c r="X55" s="77"/>
      <c r="Y55" s="77"/>
      <c r="Z55" s="77"/>
      <c r="AA55" s="77"/>
      <c r="AB55" s="77"/>
      <c r="AC55" s="186">
        <v>0</v>
      </c>
      <c r="AD55" s="77"/>
      <c r="AE55" s="77"/>
      <c r="AF55" s="77"/>
      <c r="AG55" s="77"/>
      <c r="AH55" s="77"/>
      <c r="AI55" s="186">
        <v>0</v>
      </c>
      <c r="AJ55" s="15">
        <f t="shared" si="71"/>
        <v>0</v>
      </c>
      <c r="AL55" s="211" t="str">
        <f t="shared" ref="AL55:AL65" si="72">A54</f>
        <v>Materials and Supplies</v>
      </c>
      <c r="AM55" s="57">
        <f>K54</f>
        <v>0</v>
      </c>
      <c r="AN55" s="57">
        <f>Q54</f>
        <v>0</v>
      </c>
      <c r="AO55" s="57">
        <f>W54</f>
        <v>0</v>
      </c>
      <c r="AP55" s="57">
        <f>AC54</f>
        <v>0</v>
      </c>
      <c r="AQ55" s="57">
        <f>AI54</f>
        <v>0</v>
      </c>
      <c r="AR55" s="212">
        <f>SUM(AM55:AQ55)</f>
        <v>0</v>
      </c>
    </row>
    <row r="56" spans="1:44" x14ac:dyDescent="0.2">
      <c r="A56" s="105" t="s">
        <v>171</v>
      </c>
      <c r="B56" s="76"/>
      <c r="C56" s="76"/>
      <c r="D56" s="76"/>
      <c r="E56" s="76"/>
      <c r="F56" s="76"/>
      <c r="G56" s="76"/>
      <c r="H56" s="76"/>
      <c r="I56" s="76"/>
      <c r="J56" s="76"/>
      <c r="K56" s="186">
        <v>0</v>
      </c>
      <c r="L56" s="77"/>
      <c r="M56" s="77"/>
      <c r="N56" s="77"/>
      <c r="O56" s="76"/>
      <c r="P56" s="76"/>
      <c r="Q56" s="186">
        <v>0</v>
      </c>
      <c r="R56" s="77"/>
      <c r="S56" s="77"/>
      <c r="T56" s="77"/>
      <c r="U56" s="77"/>
      <c r="V56" s="77"/>
      <c r="W56" s="186">
        <v>0</v>
      </c>
      <c r="X56" s="77"/>
      <c r="Y56" s="77"/>
      <c r="Z56" s="77"/>
      <c r="AA56" s="77"/>
      <c r="AB56" s="77"/>
      <c r="AC56" s="186">
        <v>0</v>
      </c>
      <c r="AD56" s="77"/>
      <c r="AE56" s="77"/>
      <c r="AF56" s="77"/>
      <c r="AG56" s="77"/>
      <c r="AH56" s="77"/>
      <c r="AI56" s="186">
        <v>0</v>
      </c>
      <c r="AJ56" s="15">
        <f t="shared" si="71"/>
        <v>0</v>
      </c>
      <c r="AL56" s="211" t="str">
        <f t="shared" si="72"/>
        <v>Publication Costs</v>
      </c>
      <c r="AM56" s="57">
        <f t="shared" ref="AM56:AM64" si="73">K55</f>
        <v>0</v>
      </c>
      <c r="AN56" s="57">
        <f t="shared" ref="AN56:AN64" si="74">Q55</f>
        <v>0</v>
      </c>
      <c r="AO56" s="57">
        <f t="shared" ref="AO56:AO66" si="75">W55</f>
        <v>0</v>
      </c>
      <c r="AP56" s="57">
        <f t="shared" ref="AP56:AP66" si="76">AC55</f>
        <v>0</v>
      </c>
      <c r="AQ56" s="57">
        <f t="shared" ref="AQ56:AQ66" si="77">AI55</f>
        <v>0</v>
      </c>
      <c r="AR56" s="212">
        <f t="shared" ref="AR56:AR64" si="78">SUM(AM56:AQ56)</f>
        <v>0</v>
      </c>
    </row>
    <row r="57" spans="1:44" x14ac:dyDescent="0.2">
      <c r="A57" s="76" t="s">
        <v>14</v>
      </c>
      <c r="B57" s="76"/>
      <c r="C57" s="76"/>
      <c r="D57" s="76"/>
      <c r="E57" s="76"/>
      <c r="F57" s="76"/>
      <c r="G57" s="76"/>
      <c r="H57" s="76"/>
      <c r="I57" s="76"/>
      <c r="J57" s="76"/>
      <c r="K57" s="186">
        <v>0</v>
      </c>
      <c r="L57" s="77"/>
      <c r="M57" s="77"/>
      <c r="N57" s="77"/>
      <c r="O57" s="76"/>
      <c r="P57" s="76"/>
      <c r="Q57" s="186">
        <v>0</v>
      </c>
      <c r="R57" s="77"/>
      <c r="S57" s="77"/>
      <c r="T57" s="77"/>
      <c r="U57" s="77"/>
      <c r="V57" s="77"/>
      <c r="W57" s="186">
        <v>0</v>
      </c>
      <c r="X57" s="77"/>
      <c r="Y57" s="77"/>
      <c r="Z57" s="77"/>
      <c r="AA57" s="77"/>
      <c r="AB57" s="77"/>
      <c r="AC57" s="186">
        <v>0</v>
      </c>
      <c r="AD57" s="77"/>
      <c r="AE57" s="77"/>
      <c r="AF57" s="77"/>
      <c r="AG57" s="77"/>
      <c r="AH57" s="77"/>
      <c r="AI57" s="186">
        <v>0</v>
      </c>
      <c r="AJ57" s="15">
        <f t="shared" si="71"/>
        <v>0</v>
      </c>
      <c r="AL57" s="211" t="str">
        <f t="shared" si="72"/>
        <v>Consultant Services</v>
      </c>
      <c r="AM57" s="57">
        <f t="shared" si="73"/>
        <v>0</v>
      </c>
      <c r="AN57" s="57">
        <f t="shared" si="74"/>
        <v>0</v>
      </c>
      <c r="AO57" s="57">
        <f t="shared" si="75"/>
        <v>0</v>
      </c>
      <c r="AP57" s="57">
        <f t="shared" si="76"/>
        <v>0</v>
      </c>
      <c r="AQ57" s="57">
        <f t="shared" si="77"/>
        <v>0</v>
      </c>
      <c r="AR57" s="212">
        <f t="shared" si="78"/>
        <v>0</v>
      </c>
    </row>
    <row r="58" spans="1:44" x14ac:dyDescent="0.2">
      <c r="A58" s="76" t="s">
        <v>98</v>
      </c>
      <c r="B58" s="100" t="s">
        <v>170</v>
      </c>
      <c r="C58" s="76"/>
      <c r="D58" s="76"/>
      <c r="E58" s="76"/>
      <c r="F58" s="76"/>
      <c r="G58" s="76"/>
      <c r="H58" s="76"/>
      <c r="I58" s="76"/>
      <c r="J58" s="76"/>
      <c r="K58" s="186">
        <v>0</v>
      </c>
      <c r="L58" s="77"/>
      <c r="M58" s="77"/>
      <c r="N58" s="77"/>
      <c r="O58" s="76"/>
      <c r="P58" s="76"/>
      <c r="Q58" s="186">
        <v>0</v>
      </c>
      <c r="R58" s="77"/>
      <c r="S58" s="77"/>
      <c r="T58" s="77"/>
      <c r="U58" s="77"/>
      <c r="V58" s="77"/>
      <c r="W58" s="186">
        <v>0</v>
      </c>
      <c r="X58" s="77"/>
      <c r="Y58" s="77"/>
      <c r="Z58" s="77"/>
      <c r="AA58" s="77"/>
      <c r="AB58" s="77"/>
      <c r="AC58" s="186">
        <v>0</v>
      </c>
      <c r="AD58" s="77"/>
      <c r="AE58" s="77"/>
      <c r="AF58" s="77"/>
      <c r="AG58" s="77"/>
      <c r="AH58" s="77"/>
      <c r="AI58" s="186">
        <v>0</v>
      </c>
      <c r="AJ58" s="15">
        <f t="shared" si="71"/>
        <v>0</v>
      </c>
      <c r="AL58" s="211" t="str">
        <f t="shared" si="72"/>
        <v>ADP/Computer Services</v>
      </c>
      <c r="AM58" s="57">
        <f t="shared" si="73"/>
        <v>0</v>
      </c>
      <c r="AN58" s="57">
        <f t="shared" si="74"/>
        <v>0</v>
      </c>
      <c r="AO58" s="57">
        <f t="shared" si="75"/>
        <v>0</v>
      </c>
      <c r="AP58" s="57">
        <f t="shared" si="76"/>
        <v>0</v>
      </c>
      <c r="AQ58" s="57">
        <f t="shared" si="77"/>
        <v>0</v>
      </c>
      <c r="AR58" s="212">
        <f t="shared" si="78"/>
        <v>0</v>
      </c>
    </row>
    <row r="59" spans="1:44" x14ac:dyDescent="0.2">
      <c r="A59" s="76" t="s">
        <v>15</v>
      </c>
      <c r="B59" s="76"/>
      <c r="C59" s="76"/>
      <c r="D59" s="76"/>
      <c r="E59" s="102" t="s">
        <v>58</v>
      </c>
      <c r="F59" s="76"/>
      <c r="G59" s="76"/>
      <c r="H59" s="76"/>
      <c r="I59" s="76"/>
      <c r="J59" s="76"/>
      <c r="K59" s="187">
        <f>'F&amp;A Calculation &amp; Subcontracts'!D6</f>
        <v>0</v>
      </c>
      <c r="L59" s="104"/>
      <c r="M59" s="104"/>
      <c r="N59" s="104"/>
      <c r="O59" s="104"/>
      <c r="P59" s="104"/>
      <c r="Q59" s="187">
        <f>'F&amp;A Calculation &amp; Subcontracts'!E6</f>
        <v>0</v>
      </c>
      <c r="R59" s="104"/>
      <c r="S59" s="104"/>
      <c r="T59" s="104"/>
      <c r="U59" s="104"/>
      <c r="V59" s="104"/>
      <c r="W59" s="187">
        <f>'F&amp;A Calculation &amp; Subcontracts'!F6</f>
        <v>0</v>
      </c>
      <c r="X59" s="104"/>
      <c r="Y59" s="104"/>
      <c r="Z59" s="104"/>
      <c r="AA59" s="104"/>
      <c r="AB59" s="104"/>
      <c r="AC59" s="187">
        <f>'F&amp;A Calculation &amp; Subcontracts'!G6</f>
        <v>0</v>
      </c>
      <c r="AD59" s="104"/>
      <c r="AE59" s="104"/>
      <c r="AF59" s="104"/>
      <c r="AG59" s="104"/>
      <c r="AH59" s="76"/>
      <c r="AI59" s="187">
        <f>'F&amp;A Calculation &amp; Subcontracts'!H6</f>
        <v>0</v>
      </c>
      <c r="AJ59" s="15">
        <f>SUM(K59,Q59,W59,AC59,AI59)</f>
        <v>0</v>
      </c>
      <c r="AL59" s="211" t="str">
        <f t="shared" si="72"/>
        <v>OTHER</v>
      </c>
      <c r="AM59" s="57">
        <f t="shared" si="73"/>
        <v>0</v>
      </c>
      <c r="AN59" s="57">
        <f t="shared" si="74"/>
        <v>0</v>
      </c>
      <c r="AO59" s="57">
        <f t="shared" si="75"/>
        <v>0</v>
      </c>
      <c r="AP59" s="57">
        <f t="shared" si="76"/>
        <v>0</v>
      </c>
      <c r="AQ59" s="57">
        <f t="shared" si="77"/>
        <v>0</v>
      </c>
      <c r="AR59" s="212">
        <f t="shared" si="78"/>
        <v>0</v>
      </c>
    </row>
    <row r="60" spans="1:44" x14ac:dyDescent="0.2">
      <c r="A60" s="76" t="s">
        <v>16</v>
      </c>
      <c r="B60" s="76"/>
      <c r="C60" s="76"/>
      <c r="D60" s="76"/>
      <c r="E60" s="76"/>
      <c r="F60" s="76"/>
      <c r="G60" s="76"/>
      <c r="H60" s="76"/>
      <c r="I60" s="76"/>
      <c r="J60" s="76"/>
      <c r="K60" s="186">
        <v>0</v>
      </c>
      <c r="L60" s="77"/>
      <c r="M60" s="77"/>
      <c r="N60" s="77"/>
      <c r="O60" s="76"/>
      <c r="P60" s="76"/>
      <c r="Q60" s="186">
        <v>0</v>
      </c>
      <c r="R60" s="77"/>
      <c r="S60" s="77"/>
      <c r="T60" s="77"/>
      <c r="U60" s="77"/>
      <c r="V60" s="77"/>
      <c r="W60" s="186">
        <v>0</v>
      </c>
      <c r="X60" s="77"/>
      <c r="Y60" s="77"/>
      <c r="Z60" s="77"/>
      <c r="AA60" s="77"/>
      <c r="AB60" s="77"/>
      <c r="AC60" s="186">
        <v>0</v>
      </c>
      <c r="AD60" s="77"/>
      <c r="AE60" s="77"/>
      <c r="AF60" s="77"/>
      <c r="AG60" s="77"/>
      <c r="AH60" s="77"/>
      <c r="AI60" s="186">
        <v>0</v>
      </c>
      <c r="AJ60" s="15">
        <f t="shared" si="71"/>
        <v>0</v>
      </c>
      <c r="AL60" s="211" t="str">
        <f t="shared" si="72"/>
        <v>Subawards/Consortium/Contractual Costs</v>
      </c>
      <c r="AM60" s="57">
        <f t="shared" si="73"/>
        <v>0</v>
      </c>
      <c r="AN60" s="57">
        <f t="shared" si="74"/>
        <v>0</v>
      </c>
      <c r="AO60" s="57">
        <f t="shared" si="75"/>
        <v>0</v>
      </c>
      <c r="AP60" s="57">
        <f t="shared" si="76"/>
        <v>0</v>
      </c>
      <c r="AQ60" s="57">
        <f t="shared" si="77"/>
        <v>0</v>
      </c>
      <c r="AR60" s="212">
        <f t="shared" si="78"/>
        <v>0</v>
      </c>
    </row>
    <row r="61" spans="1:44" x14ac:dyDescent="0.2">
      <c r="A61" s="76" t="s">
        <v>96</v>
      </c>
      <c r="B61" s="76"/>
      <c r="C61" s="76"/>
      <c r="D61" s="102" t="s">
        <v>101</v>
      </c>
      <c r="E61" s="76"/>
      <c r="F61" s="76"/>
      <c r="G61" s="76"/>
      <c r="H61" s="76"/>
      <c r="I61" s="76"/>
      <c r="J61" s="76"/>
      <c r="K61" s="186">
        <v>0</v>
      </c>
      <c r="L61" s="77"/>
      <c r="M61" s="77"/>
      <c r="N61" s="77"/>
      <c r="O61" s="76"/>
      <c r="P61" s="76"/>
      <c r="Q61" s="186">
        <v>0</v>
      </c>
      <c r="R61" s="77"/>
      <c r="S61" s="77"/>
      <c r="T61" s="77"/>
      <c r="U61" s="77"/>
      <c r="V61" s="77"/>
      <c r="W61" s="186">
        <v>0</v>
      </c>
      <c r="X61" s="77"/>
      <c r="Y61" s="77"/>
      <c r="Z61" s="77"/>
      <c r="AA61" s="77"/>
      <c r="AB61" s="77"/>
      <c r="AC61" s="186">
        <v>0</v>
      </c>
      <c r="AD61" s="77"/>
      <c r="AE61" s="77"/>
      <c r="AF61" s="77"/>
      <c r="AG61" s="77"/>
      <c r="AH61" s="77"/>
      <c r="AI61" s="186">
        <v>0</v>
      </c>
      <c r="AJ61" s="15">
        <f t="shared" si="71"/>
        <v>0</v>
      </c>
      <c r="AL61" s="211" t="str">
        <f t="shared" si="72"/>
        <v>Equipment or Facility Rental/User Fees</v>
      </c>
      <c r="AM61" s="57">
        <f t="shared" si="73"/>
        <v>0</v>
      </c>
      <c r="AN61" s="57">
        <f t="shared" si="74"/>
        <v>0</v>
      </c>
      <c r="AO61" s="57">
        <f t="shared" si="75"/>
        <v>0</v>
      </c>
      <c r="AP61" s="57">
        <f t="shared" si="76"/>
        <v>0</v>
      </c>
      <c r="AQ61" s="57">
        <f t="shared" si="77"/>
        <v>0</v>
      </c>
      <c r="AR61" s="212">
        <f t="shared" si="78"/>
        <v>0</v>
      </c>
    </row>
    <row r="62" spans="1:44" x14ac:dyDescent="0.2">
      <c r="A62" s="105" t="s">
        <v>95</v>
      </c>
      <c r="B62" s="76"/>
      <c r="C62" s="76"/>
      <c r="D62" s="102" t="s">
        <v>101</v>
      </c>
      <c r="E62" s="76"/>
      <c r="F62" s="76"/>
      <c r="G62" s="76"/>
      <c r="H62" s="76"/>
      <c r="I62" s="76"/>
      <c r="J62" s="76"/>
      <c r="K62" s="186">
        <v>0</v>
      </c>
      <c r="L62" s="77"/>
      <c r="M62" s="77"/>
      <c r="N62" s="77"/>
      <c r="O62" s="76"/>
      <c r="P62" s="76"/>
      <c r="Q62" s="186">
        <v>0</v>
      </c>
      <c r="R62" s="77"/>
      <c r="S62" s="77"/>
      <c r="T62" s="77"/>
      <c r="U62" s="77"/>
      <c r="V62" s="77"/>
      <c r="W62" s="186">
        <v>0</v>
      </c>
      <c r="X62" s="77"/>
      <c r="Y62" s="77"/>
      <c r="Z62" s="77"/>
      <c r="AA62" s="77"/>
      <c r="AB62" s="77"/>
      <c r="AC62" s="186">
        <v>0</v>
      </c>
      <c r="AD62" s="77"/>
      <c r="AE62" s="77"/>
      <c r="AF62" s="77"/>
      <c r="AG62" s="77"/>
      <c r="AH62" s="77"/>
      <c r="AI62" s="186">
        <v>0</v>
      </c>
      <c r="AJ62" s="41">
        <f t="shared" si="71"/>
        <v>0</v>
      </c>
      <c r="AL62" s="211" t="str">
        <f t="shared" si="72"/>
        <v>Space Rental</v>
      </c>
      <c r="AM62" s="57">
        <f t="shared" si="73"/>
        <v>0</v>
      </c>
      <c r="AN62" s="57">
        <f t="shared" si="74"/>
        <v>0</v>
      </c>
      <c r="AO62" s="57">
        <f t="shared" si="75"/>
        <v>0</v>
      </c>
      <c r="AP62" s="57">
        <f t="shared" si="76"/>
        <v>0</v>
      </c>
      <c r="AQ62" s="57">
        <f t="shared" si="77"/>
        <v>0</v>
      </c>
      <c r="AR62" s="212">
        <f t="shared" si="78"/>
        <v>0</v>
      </c>
    </row>
    <row r="63" spans="1:44" x14ac:dyDescent="0.2">
      <c r="A63" s="76" t="s">
        <v>17</v>
      </c>
      <c r="B63" s="76" t="s">
        <v>104</v>
      </c>
      <c r="C63" s="76"/>
      <c r="D63" s="102" t="s">
        <v>101</v>
      </c>
      <c r="E63" s="76"/>
      <c r="F63" s="76"/>
      <c r="G63" s="76"/>
      <c r="H63" s="76"/>
      <c r="I63" s="76"/>
      <c r="J63" s="76"/>
      <c r="K63" s="186">
        <v>0</v>
      </c>
      <c r="L63" s="77"/>
      <c r="M63" s="77"/>
      <c r="N63" s="77"/>
      <c r="O63" s="76"/>
      <c r="P63" s="76"/>
      <c r="Q63" s="186">
        <v>0</v>
      </c>
      <c r="R63" s="77"/>
      <c r="S63" s="77"/>
      <c r="T63" s="77"/>
      <c r="U63" s="77"/>
      <c r="V63" s="77"/>
      <c r="W63" s="186">
        <v>0</v>
      </c>
      <c r="X63" s="77"/>
      <c r="Y63" s="77"/>
      <c r="Z63" s="77"/>
      <c r="AA63" s="77"/>
      <c r="AB63" s="77"/>
      <c r="AC63" s="186">
        <v>0</v>
      </c>
      <c r="AD63" s="77"/>
      <c r="AE63" s="77"/>
      <c r="AF63" s="77"/>
      <c r="AG63" s="77"/>
      <c r="AH63" s="77"/>
      <c r="AI63" s="186">
        <v>0</v>
      </c>
      <c r="AJ63" s="15">
        <f t="shared" si="71"/>
        <v>0</v>
      </c>
      <c r="AL63" s="211" t="str">
        <f t="shared" si="72"/>
        <v>Alterations/Renovations</v>
      </c>
      <c r="AM63" s="57">
        <f t="shared" si="73"/>
        <v>0</v>
      </c>
      <c r="AN63" s="57">
        <f t="shared" si="74"/>
        <v>0</v>
      </c>
      <c r="AO63" s="57">
        <f t="shared" si="75"/>
        <v>0</v>
      </c>
      <c r="AP63" s="57">
        <f t="shared" si="76"/>
        <v>0</v>
      </c>
      <c r="AQ63" s="57">
        <f t="shared" si="77"/>
        <v>0</v>
      </c>
      <c r="AR63" s="212">
        <f t="shared" si="78"/>
        <v>0</v>
      </c>
    </row>
    <row r="64" spans="1:44" s="8" customFormat="1" x14ac:dyDescent="0.2">
      <c r="A64" s="76" t="s">
        <v>97</v>
      </c>
      <c r="B64" s="76"/>
      <c r="C64" s="76"/>
      <c r="D64" s="102" t="s">
        <v>101</v>
      </c>
      <c r="E64" s="76"/>
      <c r="F64" s="76"/>
      <c r="G64" s="76"/>
      <c r="H64" s="76"/>
      <c r="I64" s="76"/>
      <c r="J64" s="76"/>
      <c r="K64" s="186">
        <v>0</v>
      </c>
      <c r="L64" s="77"/>
      <c r="M64" s="77"/>
      <c r="N64" s="77"/>
      <c r="O64" s="76"/>
      <c r="P64" s="76"/>
      <c r="Q64" s="186">
        <v>0</v>
      </c>
      <c r="R64" s="77"/>
      <c r="S64" s="77"/>
      <c r="T64" s="77"/>
      <c r="U64" s="77"/>
      <c r="V64" s="77"/>
      <c r="W64" s="186">
        <v>0</v>
      </c>
      <c r="X64" s="77"/>
      <c r="Y64" s="77"/>
      <c r="Z64" s="77"/>
      <c r="AA64" s="77"/>
      <c r="AB64" s="77"/>
      <c r="AC64" s="186">
        <v>0</v>
      </c>
      <c r="AD64" s="77"/>
      <c r="AE64" s="77"/>
      <c r="AF64" s="77"/>
      <c r="AG64" s="77"/>
      <c r="AH64" s="77"/>
      <c r="AI64" s="186">
        <v>0</v>
      </c>
      <c r="AJ64" s="41">
        <f t="shared" si="71"/>
        <v>0</v>
      </c>
      <c r="AL64" s="211" t="str">
        <f t="shared" si="72"/>
        <v>Tuition</v>
      </c>
      <c r="AM64" s="57">
        <f t="shared" si="73"/>
        <v>0</v>
      </c>
      <c r="AN64" s="57">
        <f t="shared" si="74"/>
        <v>0</v>
      </c>
      <c r="AO64" s="57">
        <f t="shared" si="75"/>
        <v>0</v>
      </c>
      <c r="AP64" s="57">
        <f t="shared" si="76"/>
        <v>0</v>
      </c>
      <c r="AQ64" s="57">
        <f t="shared" si="77"/>
        <v>0</v>
      </c>
      <c r="AR64" s="212">
        <f t="shared" si="78"/>
        <v>0</v>
      </c>
    </row>
    <row r="65" spans="1:44" hidden="1" x14ac:dyDescent="0.2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186">
        <v>0</v>
      </c>
      <c r="L65" s="77"/>
      <c r="M65" s="77"/>
      <c r="N65" s="77"/>
      <c r="O65" s="76"/>
      <c r="P65" s="76"/>
      <c r="Q65" s="186">
        <v>0</v>
      </c>
      <c r="R65" s="77"/>
      <c r="S65" s="77"/>
      <c r="T65" s="77"/>
      <c r="U65" s="77"/>
      <c r="V65" s="77"/>
      <c r="W65" s="186">
        <v>0</v>
      </c>
      <c r="X65" s="77"/>
      <c r="Y65" s="77"/>
      <c r="Z65" s="77"/>
      <c r="AA65" s="77"/>
      <c r="AB65" s="77"/>
      <c r="AC65" s="186">
        <v>0</v>
      </c>
      <c r="AD65" s="77"/>
      <c r="AE65" s="77"/>
      <c r="AF65" s="77"/>
      <c r="AG65" s="77"/>
      <c r="AH65" s="77"/>
      <c r="AI65" s="186">
        <v>0</v>
      </c>
      <c r="AJ65" s="15">
        <f t="shared" si="71"/>
        <v>0</v>
      </c>
      <c r="AL65" s="2" t="str">
        <f t="shared" si="72"/>
        <v>Inpatient/Outpatient Care</v>
      </c>
      <c r="AO65" s="57">
        <f t="shared" si="75"/>
        <v>0</v>
      </c>
      <c r="AP65" s="57">
        <f t="shared" si="76"/>
        <v>0</v>
      </c>
      <c r="AQ65" s="57">
        <f t="shared" si="77"/>
        <v>0</v>
      </c>
    </row>
    <row r="66" spans="1:44" hidden="1" x14ac:dyDescent="0.2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186">
        <v>0</v>
      </c>
      <c r="L66" s="77"/>
      <c r="M66" s="77"/>
      <c r="N66" s="77"/>
      <c r="O66" s="76"/>
      <c r="P66" s="76"/>
      <c r="Q66" s="186">
        <v>0</v>
      </c>
      <c r="R66" s="77"/>
      <c r="S66" s="77"/>
      <c r="T66" s="77"/>
      <c r="U66" s="77"/>
      <c r="V66" s="77"/>
      <c r="W66" s="186">
        <v>0</v>
      </c>
      <c r="X66" s="77"/>
      <c r="Y66" s="77"/>
      <c r="Z66" s="77"/>
      <c r="AA66" s="77"/>
      <c r="AB66" s="77"/>
      <c r="AC66" s="186">
        <v>0</v>
      </c>
      <c r="AD66" s="77"/>
      <c r="AE66" s="77"/>
      <c r="AF66" s="77"/>
      <c r="AG66" s="77"/>
      <c r="AH66" s="77"/>
      <c r="AI66" s="186">
        <v>0</v>
      </c>
      <c r="AJ66" s="15">
        <f t="shared" si="71"/>
        <v>0</v>
      </c>
      <c r="AM66" s="1"/>
      <c r="AN66" s="1"/>
      <c r="AO66" s="57">
        <f t="shared" si="75"/>
        <v>0</v>
      </c>
      <c r="AP66" s="57">
        <f t="shared" si="76"/>
        <v>0</v>
      </c>
      <c r="AQ66" s="57">
        <f t="shared" si="77"/>
        <v>0</v>
      </c>
      <c r="AR66" s="1"/>
    </row>
    <row r="67" spans="1:44" s="1" customFormat="1" ht="13.5" thickBot="1" x14ac:dyDescent="0.25">
      <c r="H67" s="166"/>
      <c r="I67" s="169"/>
      <c r="J67" s="170" t="s">
        <v>76</v>
      </c>
      <c r="K67" s="80">
        <f>SUM(K54:K66)</f>
        <v>0</v>
      </c>
      <c r="L67" s="69"/>
      <c r="M67" s="13"/>
      <c r="N67" s="173"/>
      <c r="O67" s="169"/>
      <c r="P67" s="170" t="s">
        <v>80</v>
      </c>
      <c r="Q67" s="80">
        <f>SUM(Q54:Q66)</f>
        <v>0</v>
      </c>
      <c r="R67" s="17"/>
      <c r="S67" s="17"/>
      <c r="T67" s="158"/>
      <c r="U67" s="168"/>
      <c r="V67" s="170" t="s">
        <v>84</v>
      </c>
      <c r="W67" s="80">
        <f>SUM(W54:W66)</f>
        <v>0</v>
      </c>
      <c r="X67" s="17"/>
      <c r="Y67" s="17"/>
      <c r="Z67" s="158"/>
      <c r="AA67" s="168"/>
      <c r="AB67" s="170" t="s">
        <v>88</v>
      </c>
      <c r="AC67" s="80">
        <f>SUM(AC54:AC66)</f>
        <v>0</v>
      </c>
      <c r="AD67" s="17"/>
      <c r="AE67" s="17"/>
      <c r="AF67" s="80"/>
      <c r="AG67" s="80"/>
      <c r="AH67" s="81" t="s">
        <v>92</v>
      </c>
      <c r="AI67" s="167">
        <f>SUM(AI54:AI66)</f>
        <v>0</v>
      </c>
      <c r="AJ67" s="42">
        <f t="shared" si="71"/>
        <v>0</v>
      </c>
      <c r="AL67" s="209" t="s">
        <v>3</v>
      </c>
      <c r="AM67" s="210">
        <f>SUM(AM55:AM64)</f>
        <v>0</v>
      </c>
      <c r="AN67" s="210">
        <f t="shared" ref="AN67:AQ67" si="79">SUM(AN55:AN64)</f>
        <v>0</v>
      </c>
      <c r="AO67" s="210">
        <f t="shared" si="79"/>
        <v>0</v>
      </c>
      <c r="AP67" s="210">
        <f t="shared" si="79"/>
        <v>0</v>
      </c>
      <c r="AQ67" s="210">
        <f t="shared" si="79"/>
        <v>0</v>
      </c>
      <c r="AR67" s="210">
        <f>SUM(AR55:AR64)</f>
        <v>0</v>
      </c>
    </row>
    <row r="68" spans="1:44" ht="13.5" thickBot="1" x14ac:dyDescent="0.25">
      <c r="J68" s="227" t="s">
        <v>21</v>
      </c>
      <c r="K68" s="227"/>
      <c r="L68" s="34"/>
      <c r="M68" s="6"/>
      <c r="N68" s="6"/>
      <c r="P68" s="226" t="s">
        <v>22</v>
      </c>
      <c r="Q68" s="226"/>
      <c r="R68" s="6"/>
      <c r="S68" s="6"/>
      <c r="T68" s="6"/>
      <c r="U68" s="6"/>
      <c r="V68" s="215" t="s">
        <v>59</v>
      </c>
      <c r="W68" s="215"/>
      <c r="X68" s="6"/>
      <c r="Y68" s="6"/>
      <c r="Z68" s="6"/>
      <c r="AA68" s="6"/>
      <c r="AB68" s="215" t="s">
        <v>60</v>
      </c>
      <c r="AC68" s="215"/>
      <c r="AD68" s="6"/>
      <c r="AE68" s="6"/>
      <c r="AF68" s="6"/>
      <c r="AG68" s="6"/>
      <c r="AH68" s="215" t="s">
        <v>61</v>
      </c>
      <c r="AI68" s="216"/>
      <c r="AJ68" s="85" t="s">
        <v>167</v>
      </c>
      <c r="AM68" s="1"/>
      <c r="AN68" s="1"/>
      <c r="AO68" s="1"/>
      <c r="AP68" s="1"/>
      <c r="AQ68" s="1"/>
      <c r="AR68" s="1"/>
    </row>
    <row r="69" spans="1:44" s="1" customFormat="1" ht="13.5" thickBot="1" x14ac:dyDescent="0.25">
      <c r="A69" s="107" t="s">
        <v>50</v>
      </c>
      <c r="B69" s="108"/>
      <c r="C69" s="108"/>
      <c r="D69" s="108"/>
      <c r="E69" s="108"/>
      <c r="F69" s="108"/>
      <c r="G69" s="108"/>
      <c r="H69" s="108"/>
      <c r="I69" s="108"/>
      <c r="J69" s="116" t="s">
        <v>18</v>
      </c>
      <c r="K69" s="117">
        <f>SUM(K15,K29,K38,K43,K51,K67)</f>
        <v>0</v>
      </c>
      <c r="L69" s="109"/>
      <c r="M69" s="109"/>
      <c r="N69" s="109"/>
      <c r="O69" s="109"/>
      <c r="P69" s="120" t="s">
        <v>18</v>
      </c>
      <c r="Q69" s="117">
        <f>SUM(Q15,Q29,Q38,Q43,Q51,Q67)</f>
        <v>0</v>
      </c>
      <c r="R69" s="110"/>
      <c r="S69" s="110"/>
      <c r="T69" s="110"/>
      <c r="U69" s="110"/>
      <c r="V69" s="120" t="s">
        <v>18</v>
      </c>
      <c r="W69" s="117">
        <f>SUM(W15,W29,W38,W43,W51,W67)</f>
        <v>0</v>
      </c>
      <c r="X69" s="110"/>
      <c r="Y69" s="110"/>
      <c r="Z69" s="110"/>
      <c r="AA69" s="110"/>
      <c r="AB69" s="120" t="s">
        <v>18</v>
      </c>
      <c r="AC69" s="117">
        <f>SUM(AC15,AC29,AC38,AC43,AC51,AC67)</f>
        <v>0</v>
      </c>
      <c r="AD69" s="110"/>
      <c r="AE69" s="110"/>
      <c r="AF69" s="110"/>
      <c r="AG69" s="110"/>
      <c r="AH69" s="120" t="s">
        <v>18</v>
      </c>
      <c r="AI69" s="117">
        <f>SUM(AI15,AI29,AI38,AI43,AI51,AI67)</f>
        <v>0</v>
      </c>
      <c r="AJ69" s="42">
        <f t="shared" si="71"/>
        <v>0</v>
      </c>
      <c r="AL69" s="208" t="s">
        <v>174</v>
      </c>
      <c r="AM69" s="59" t="s">
        <v>107</v>
      </c>
      <c r="AN69" s="59" t="s">
        <v>108</v>
      </c>
      <c r="AO69" s="59" t="s">
        <v>59</v>
      </c>
      <c r="AP69" s="59" t="s">
        <v>60</v>
      </c>
      <c r="AQ69" s="59" t="s">
        <v>61</v>
      </c>
      <c r="AR69" s="208" t="s">
        <v>179</v>
      </c>
    </row>
    <row r="70" spans="1:44" ht="13.5" thickBot="1" x14ac:dyDescent="0.25">
      <c r="G70" s="1" t="s">
        <v>51</v>
      </c>
      <c r="H70" s="1"/>
      <c r="I70" s="1"/>
      <c r="J70" s="116" t="s">
        <v>20</v>
      </c>
      <c r="K70" s="118">
        <f>'F&amp;A Calculation &amp; Subcontracts'!D17</f>
        <v>0</v>
      </c>
      <c r="L70" s="34"/>
      <c r="M70" s="6"/>
      <c r="N70" s="6"/>
      <c r="O70" s="6"/>
      <c r="P70" s="121" t="s">
        <v>20</v>
      </c>
      <c r="Q70" s="122">
        <f>'F&amp;A Calculation &amp; Subcontracts'!E17</f>
        <v>0</v>
      </c>
      <c r="R70" s="14"/>
      <c r="S70" s="14"/>
      <c r="T70" s="14"/>
      <c r="U70" s="14"/>
      <c r="V70" s="120" t="s">
        <v>20</v>
      </c>
      <c r="W70" s="122">
        <f>'F&amp;A Calculation &amp; Subcontracts'!F17</f>
        <v>0</v>
      </c>
      <c r="X70" s="14"/>
      <c r="Y70" s="14"/>
      <c r="Z70" s="14"/>
      <c r="AA70" s="14"/>
      <c r="AB70" s="120" t="s">
        <v>20</v>
      </c>
      <c r="AC70" s="122">
        <f>'F&amp;A Calculation &amp; Subcontracts'!G17</f>
        <v>0</v>
      </c>
      <c r="AD70" s="14"/>
      <c r="AE70" s="14"/>
      <c r="AF70" s="14"/>
      <c r="AG70" s="14"/>
      <c r="AH70" s="120" t="s">
        <v>20</v>
      </c>
      <c r="AI70" s="122">
        <f>'F&amp;A Calculation &amp; Subcontracts'!H17</f>
        <v>0</v>
      </c>
      <c r="AJ70" s="15">
        <f t="shared" si="71"/>
        <v>0</v>
      </c>
      <c r="AL70" s="206" t="s">
        <v>183</v>
      </c>
      <c r="AM70" s="57">
        <f>K69</f>
        <v>0</v>
      </c>
      <c r="AN70" s="57">
        <f>Q69</f>
        <v>0</v>
      </c>
      <c r="AO70" s="57">
        <f>W69</f>
        <v>0</v>
      </c>
      <c r="AP70" s="57">
        <f>AC69</f>
        <v>0</v>
      </c>
      <c r="AQ70" s="57">
        <f>AI69</f>
        <v>0</v>
      </c>
      <c r="AR70" s="212">
        <f>SUM(AM70:AQ70)</f>
        <v>0</v>
      </c>
    </row>
    <row r="71" spans="1:44" s="1" customFormat="1" ht="13.5" thickBot="1" x14ac:dyDescent="0.25">
      <c r="A71" s="107" t="s">
        <v>53</v>
      </c>
      <c r="B71" s="108"/>
      <c r="C71" s="108"/>
      <c r="D71" s="108"/>
      <c r="E71" s="108"/>
      <c r="F71" s="108"/>
      <c r="G71" s="108" t="s">
        <v>52</v>
      </c>
      <c r="H71" s="108"/>
      <c r="I71" s="108"/>
      <c r="J71" s="116" t="s">
        <v>19</v>
      </c>
      <c r="K71" s="117">
        <f>ROUND(K70*C3,0)</f>
        <v>0</v>
      </c>
      <c r="L71" s="109"/>
      <c r="M71" s="109"/>
      <c r="N71" s="109"/>
      <c r="O71" s="109"/>
      <c r="P71" s="120" t="s">
        <v>19</v>
      </c>
      <c r="Q71" s="117">
        <f>ROUND(Q70*C3,0)</f>
        <v>0</v>
      </c>
      <c r="R71" s="110"/>
      <c r="S71" s="110"/>
      <c r="T71" s="110"/>
      <c r="U71" s="110"/>
      <c r="V71" s="120" t="s">
        <v>19</v>
      </c>
      <c r="W71" s="117">
        <f>ROUND(W70*C3,0)</f>
        <v>0</v>
      </c>
      <c r="X71" s="110"/>
      <c r="Y71" s="110"/>
      <c r="Z71" s="110"/>
      <c r="AA71" s="110"/>
      <c r="AB71" s="120" t="s">
        <v>19</v>
      </c>
      <c r="AC71" s="117">
        <f>ROUND(AC70*C3,0)</f>
        <v>0</v>
      </c>
      <c r="AD71" s="110"/>
      <c r="AE71" s="110"/>
      <c r="AF71" s="110"/>
      <c r="AG71" s="110"/>
      <c r="AH71" s="120" t="s">
        <v>19</v>
      </c>
      <c r="AI71" s="117">
        <f>ROUND(AI70*C3,0)</f>
        <v>0</v>
      </c>
      <c r="AJ71" s="42">
        <f t="shared" si="71"/>
        <v>0</v>
      </c>
      <c r="AL71" s="206" t="s">
        <v>20</v>
      </c>
      <c r="AM71" s="57">
        <f t="shared" ref="AM71:AM72" si="80">K70</f>
        <v>0</v>
      </c>
      <c r="AN71" s="57">
        <f t="shared" ref="AN71:AN72" si="81">Q70</f>
        <v>0</v>
      </c>
      <c r="AO71" s="57">
        <f t="shared" ref="AO71:AO72" si="82">W70</f>
        <v>0</v>
      </c>
      <c r="AP71" s="57">
        <f t="shared" ref="AP71:AP72" si="83">AC70</f>
        <v>0</v>
      </c>
      <c r="AQ71" s="57">
        <f t="shared" ref="AQ71:AQ72" si="84">AI70</f>
        <v>0</v>
      </c>
      <c r="AR71" s="212">
        <f t="shared" ref="AR71:AR72" si="85">SUM(AM71:AQ71)</f>
        <v>0</v>
      </c>
    </row>
    <row r="72" spans="1:44" ht="13.5" thickBot="1" x14ac:dyDescent="0.25">
      <c r="B72" s="1"/>
      <c r="J72" s="217" t="s">
        <v>21</v>
      </c>
      <c r="K72" s="217"/>
      <c r="L72" s="34"/>
      <c r="M72" s="6"/>
      <c r="N72" s="6"/>
      <c r="O72" s="8"/>
      <c r="P72" s="217" t="s">
        <v>22</v>
      </c>
      <c r="Q72" s="217"/>
      <c r="R72" s="14"/>
      <c r="S72" s="14"/>
      <c r="T72" s="14"/>
      <c r="U72" s="14"/>
      <c r="V72" s="217" t="s">
        <v>59</v>
      </c>
      <c r="W72" s="217"/>
      <c r="X72" s="14"/>
      <c r="Y72" s="14"/>
      <c r="Z72" s="14"/>
      <c r="AA72" s="14"/>
      <c r="AB72" s="217" t="s">
        <v>60</v>
      </c>
      <c r="AC72" s="217"/>
      <c r="AD72" s="14"/>
      <c r="AE72" s="14"/>
      <c r="AF72" s="14"/>
      <c r="AG72" s="14"/>
      <c r="AH72" s="217" t="s">
        <v>61</v>
      </c>
      <c r="AI72" s="217"/>
      <c r="AJ72" s="14"/>
      <c r="AL72" s="206" t="s">
        <v>19</v>
      </c>
      <c r="AM72" s="57">
        <f t="shared" si="80"/>
        <v>0</v>
      </c>
      <c r="AN72" s="57">
        <f t="shared" si="81"/>
        <v>0</v>
      </c>
      <c r="AO72" s="57">
        <f t="shared" si="82"/>
        <v>0</v>
      </c>
      <c r="AP72" s="57">
        <f t="shared" si="83"/>
        <v>0</v>
      </c>
      <c r="AQ72" s="57">
        <f t="shared" si="84"/>
        <v>0</v>
      </c>
      <c r="AR72" s="212">
        <f t="shared" si="85"/>
        <v>0</v>
      </c>
    </row>
    <row r="73" spans="1:44" s="1" customFormat="1" ht="13.5" thickBot="1" x14ac:dyDescent="0.25">
      <c r="A73" s="107" t="s">
        <v>54</v>
      </c>
      <c r="B73" s="108"/>
      <c r="C73" s="108"/>
      <c r="D73" s="108"/>
      <c r="E73" s="108"/>
      <c r="F73" s="108"/>
      <c r="G73" s="108"/>
      <c r="H73" s="108"/>
      <c r="I73" s="108"/>
      <c r="J73" s="119" t="s">
        <v>2</v>
      </c>
      <c r="K73" s="117">
        <f>K69+K71</f>
        <v>0</v>
      </c>
      <c r="L73" s="109"/>
      <c r="M73" s="109"/>
      <c r="N73" s="109"/>
      <c r="O73" s="109"/>
      <c r="P73" s="120" t="s">
        <v>2</v>
      </c>
      <c r="Q73" s="117">
        <f>Q69+Q71</f>
        <v>0</v>
      </c>
      <c r="R73" s="110"/>
      <c r="S73" s="110"/>
      <c r="T73" s="110"/>
      <c r="U73" s="110"/>
      <c r="V73" s="120" t="s">
        <v>2</v>
      </c>
      <c r="W73" s="117">
        <f>W69+W71</f>
        <v>0</v>
      </c>
      <c r="X73" s="110"/>
      <c r="Y73" s="110"/>
      <c r="Z73" s="110"/>
      <c r="AA73" s="110"/>
      <c r="AB73" s="120" t="s">
        <v>2</v>
      </c>
      <c r="AC73" s="117">
        <f>AC69+AC71</f>
        <v>0</v>
      </c>
      <c r="AD73" s="110"/>
      <c r="AE73" s="110"/>
      <c r="AF73" s="110"/>
      <c r="AG73" s="110"/>
      <c r="AH73" s="120" t="s">
        <v>2</v>
      </c>
      <c r="AI73" s="117">
        <f>AI69+AI71</f>
        <v>0</v>
      </c>
      <c r="AJ73" s="42">
        <f t="shared" si="71"/>
        <v>0</v>
      </c>
      <c r="AL73" s="209" t="s">
        <v>2</v>
      </c>
      <c r="AM73" s="210">
        <f>AM72+AM70</f>
        <v>0</v>
      </c>
      <c r="AN73" s="210">
        <f t="shared" ref="AN73:AR73" si="86">AN72+AN70</f>
        <v>0</v>
      </c>
      <c r="AO73" s="210">
        <f t="shared" si="86"/>
        <v>0</v>
      </c>
      <c r="AP73" s="210">
        <f t="shared" si="86"/>
        <v>0</v>
      </c>
      <c r="AQ73" s="210">
        <f t="shared" si="86"/>
        <v>0</v>
      </c>
      <c r="AR73" s="210">
        <f t="shared" si="86"/>
        <v>0</v>
      </c>
    </row>
    <row r="74" spans="1:44" x14ac:dyDescent="0.2">
      <c r="M74" s="8"/>
      <c r="N74" s="8"/>
    </row>
    <row r="75" spans="1:44" x14ac:dyDescent="0.2">
      <c r="K75" s="1"/>
      <c r="M75" s="8"/>
      <c r="N75" s="8"/>
    </row>
    <row r="76" spans="1:44" x14ac:dyDescent="0.2">
      <c r="M76" s="8"/>
      <c r="N76" s="8"/>
    </row>
    <row r="77" spans="1:44" x14ac:dyDescent="0.2">
      <c r="M77" s="8"/>
      <c r="N77" s="8"/>
    </row>
    <row r="78" spans="1:44" x14ac:dyDescent="0.2">
      <c r="I78" s="1"/>
      <c r="M78" s="8"/>
      <c r="N78" s="8"/>
    </row>
    <row r="79" spans="1:44" x14ac:dyDescent="0.2">
      <c r="M79" s="8"/>
      <c r="N79" s="8"/>
    </row>
    <row r="80" spans="1:44" x14ac:dyDescent="0.2">
      <c r="M80" s="8"/>
      <c r="N80" s="8"/>
      <c r="O80" s="1"/>
      <c r="P80" s="1"/>
      <c r="Q80" s="1"/>
      <c r="R80" s="12"/>
      <c r="S80" s="12"/>
      <c r="T80" s="12"/>
      <c r="U80" s="12"/>
      <c r="V80" s="12"/>
      <c r="W80" s="1"/>
      <c r="X80" s="12"/>
      <c r="Y80" s="12"/>
      <c r="Z80" s="12"/>
      <c r="AA80" s="12"/>
      <c r="AB80" s="12"/>
      <c r="AC80" s="1"/>
      <c r="AD80" s="12"/>
      <c r="AE80" s="12"/>
      <c r="AF80" s="12"/>
      <c r="AG80" s="12"/>
      <c r="AH80" s="12"/>
      <c r="AI80" s="1"/>
    </row>
    <row r="81" spans="13:35" x14ac:dyDescent="0.2">
      <c r="M81" s="8"/>
      <c r="N81" s="8"/>
      <c r="O81" s="3"/>
      <c r="P81" s="3"/>
      <c r="Q81" s="3"/>
      <c r="R81" s="6"/>
      <c r="S81" s="6"/>
      <c r="T81" s="6"/>
      <c r="U81" s="6"/>
      <c r="V81" s="6"/>
      <c r="W81" s="3"/>
      <c r="X81" s="6"/>
      <c r="Y81" s="6"/>
      <c r="Z81" s="6"/>
      <c r="AA81" s="6"/>
      <c r="AB81" s="6"/>
      <c r="AC81" s="3"/>
      <c r="AD81" s="6"/>
      <c r="AE81" s="6"/>
      <c r="AF81" s="6"/>
      <c r="AG81" s="6"/>
      <c r="AH81" s="6"/>
      <c r="AI81" s="3"/>
    </row>
    <row r="82" spans="13:35" x14ac:dyDescent="0.2">
      <c r="M82" s="8"/>
      <c r="N82" s="8"/>
      <c r="O82" s="3"/>
      <c r="P82" s="3"/>
      <c r="Q82" s="3"/>
      <c r="R82" s="6"/>
      <c r="S82" s="6"/>
      <c r="T82" s="6"/>
      <c r="U82" s="6"/>
      <c r="V82" s="6"/>
      <c r="W82" s="3"/>
      <c r="X82" s="6"/>
      <c r="Y82" s="6"/>
      <c r="Z82" s="6"/>
      <c r="AA82" s="6"/>
      <c r="AB82" s="6"/>
      <c r="AC82" s="3"/>
      <c r="AD82" s="6"/>
      <c r="AE82" s="6"/>
      <c r="AF82" s="6"/>
      <c r="AG82" s="6"/>
      <c r="AH82" s="6"/>
      <c r="AI82" s="3"/>
    </row>
    <row r="83" spans="13:35" x14ac:dyDescent="0.2">
      <c r="M83" s="8"/>
      <c r="N83" s="8"/>
      <c r="O83" s="3"/>
      <c r="P83" s="3"/>
      <c r="Q83" s="3"/>
      <c r="R83" s="6"/>
      <c r="S83" s="6"/>
      <c r="T83" s="6"/>
      <c r="U83" s="6"/>
      <c r="V83" s="6"/>
      <c r="W83" s="3"/>
      <c r="X83" s="6"/>
      <c r="Y83" s="6"/>
      <c r="Z83" s="6"/>
      <c r="AA83" s="6"/>
      <c r="AB83" s="6"/>
      <c r="AC83" s="3"/>
      <c r="AD83" s="6"/>
      <c r="AE83" s="6"/>
      <c r="AF83" s="6"/>
      <c r="AG83" s="6"/>
      <c r="AH83" s="6"/>
      <c r="AI83" s="3"/>
    </row>
    <row r="84" spans="13:35" x14ac:dyDescent="0.2">
      <c r="M84" s="8"/>
      <c r="N84" s="8"/>
      <c r="O84" s="3"/>
      <c r="P84" s="3"/>
      <c r="Q84" s="3"/>
      <c r="R84" s="6"/>
      <c r="S84" s="6"/>
      <c r="T84" s="6"/>
      <c r="U84" s="6"/>
      <c r="V84" s="6"/>
      <c r="W84" s="3"/>
      <c r="X84" s="6"/>
      <c r="Y84" s="6"/>
      <c r="Z84" s="6"/>
      <c r="AA84" s="6"/>
      <c r="AB84" s="6"/>
      <c r="AC84" s="3"/>
      <c r="AD84" s="6"/>
      <c r="AE84" s="6"/>
      <c r="AF84" s="6"/>
      <c r="AG84" s="6"/>
      <c r="AH84" s="6"/>
      <c r="AI84" s="3"/>
    </row>
    <row r="85" spans="13:35" x14ac:dyDescent="0.2">
      <c r="M85" s="8"/>
      <c r="N85" s="8"/>
      <c r="O85" s="3"/>
      <c r="P85" s="3"/>
      <c r="Q85" s="3"/>
      <c r="R85" s="6"/>
      <c r="S85" s="6"/>
      <c r="T85" s="6"/>
      <c r="U85" s="6"/>
      <c r="V85" s="6"/>
      <c r="W85" s="3"/>
      <c r="X85" s="6"/>
      <c r="Y85" s="6"/>
      <c r="Z85" s="6"/>
      <c r="AA85" s="6"/>
      <c r="AB85" s="6"/>
      <c r="AC85" s="3"/>
      <c r="AD85" s="6"/>
      <c r="AE85" s="6"/>
      <c r="AF85" s="6"/>
      <c r="AG85" s="6"/>
      <c r="AH85" s="6"/>
      <c r="AI85" s="3"/>
    </row>
    <row r="86" spans="13:35" x14ac:dyDescent="0.2">
      <c r="M86" s="8"/>
      <c r="N86" s="8"/>
      <c r="O86" s="3"/>
      <c r="P86" s="3"/>
      <c r="Q86" s="3"/>
      <c r="R86" s="6"/>
      <c r="S86" s="6"/>
      <c r="T86" s="6"/>
      <c r="U86" s="6"/>
      <c r="V86" s="6"/>
      <c r="W86" s="3"/>
      <c r="X86" s="6"/>
      <c r="Y86" s="6"/>
      <c r="Z86" s="6"/>
      <c r="AA86" s="6"/>
      <c r="AB86" s="6"/>
      <c r="AC86" s="3"/>
      <c r="AD86" s="6"/>
      <c r="AE86" s="6"/>
      <c r="AF86" s="6"/>
      <c r="AG86" s="6"/>
      <c r="AH86" s="6"/>
      <c r="AI86" s="3"/>
    </row>
    <row r="87" spans="13:35" x14ac:dyDescent="0.2">
      <c r="M87" s="8"/>
      <c r="N87" s="8"/>
      <c r="O87" s="3"/>
      <c r="P87" s="3"/>
      <c r="Q87" s="3"/>
      <c r="R87" s="6"/>
      <c r="S87" s="6"/>
      <c r="T87" s="6"/>
      <c r="U87" s="6"/>
      <c r="V87" s="6"/>
      <c r="W87" s="3"/>
      <c r="X87" s="6"/>
      <c r="Y87" s="6"/>
      <c r="Z87" s="6"/>
      <c r="AA87" s="6"/>
      <c r="AB87" s="6"/>
      <c r="AC87" s="3"/>
      <c r="AD87" s="6"/>
      <c r="AE87" s="6"/>
      <c r="AF87" s="6"/>
      <c r="AG87" s="6"/>
      <c r="AH87" s="6"/>
      <c r="AI87" s="3"/>
    </row>
    <row r="88" spans="13:35" x14ac:dyDescent="0.2">
      <c r="M88" s="8"/>
      <c r="N88" s="8"/>
      <c r="O88" s="3"/>
      <c r="P88" s="3"/>
      <c r="Q88" s="3"/>
      <c r="R88" s="6"/>
      <c r="S88" s="6"/>
      <c r="T88" s="6"/>
      <c r="U88" s="6"/>
      <c r="V88" s="6"/>
      <c r="W88" s="3"/>
      <c r="X88" s="6"/>
      <c r="Y88" s="6"/>
      <c r="Z88" s="6"/>
      <c r="AA88" s="6"/>
      <c r="AB88" s="6"/>
      <c r="AC88" s="3"/>
      <c r="AD88" s="6"/>
      <c r="AE88" s="6"/>
      <c r="AF88" s="6"/>
      <c r="AG88" s="6"/>
      <c r="AH88" s="6"/>
      <c r="AI88" s="3"/>
    </row>
    <row r="89" spans="13:35" x14ac:dyDescent="0.2">
      <c r="M89" s="8"/>
      <c r="N89" s="8"/>
      <c r="O89" s="3"/>
      <c r="P89" s="3"/>
      <c r="Q89" s="3"/>
      <c r="R89" s="6"/>
      <c r="S89" s="6"/>
      <c r="T89" s="6"/>
      <c r="U89" s="6"/>
      <c r="V89" s="6"/>
      <c r="W89" s="3"/>
      <c r="X89" s="6"/>
      <c r="Y89" s="6"/>
      <c r="Z89" s="6"/>
      <c r="AA89" s="6"/>
      <c r="AB89" s="6"/>
      <c r="AC89" s="3"/>
      <c r="AD89" s="6"/>
      <c r="AE89" s="6"/>
      <c r="AF89" s="6"/>
      <c r="AG89" s="6"/>
      <c r="AH89" s="6"/>
      <c r="AI89" s="3"/>
    </row>
    <row r="90" spans="13:35" x14ac:dyDescent="0.2">
      <c r="M90" s="8"/>
      <c r="N90" s="8"/>
      <c r="O90" s="3"/>
      <c r="P90" s="3"/>
      <c r="Q90" s="3"/>
      <c r="R90" s="6"/>
      <c r="S90" s="6"/>
      <c r="T90" s="6"/>
      <c r="U90" s="6"/>
      <c r="V90" s="6"/>
      <c r="W90" s="3"/>
      <c r="X90" s="6"/>
      <c r="Y90" s="6"/>
      <c r="Z90" s="6"/>
      <c r="AA90" s="6"/>
      <c r="AB90" s="6"/>
      <c r="AC90" s="3"/>
      <c r="AD90" s="6"/>
      <c r="AE90" s="6"/>
      <c r="AF90" s="6"/>
      <c r="AG90" s="6"/>
      <c r="AH90" s="6"/>
      <c r="AI90" s="3"/>
    </row>
    <row r="91" spans="13:35" x14ac:dyDescent="0.2">
      <c r="M91" s="8"/>
      <c r="N91" s="8"/>
      <c r="O91" s="3"/>
      <c r="P91" s="3"/>
      <c r="Q91" s="3"/>
      <c r="R91" s="6"/>
      <c r="S91" s="6"/>
      <c r="T91" s="6"/>
      <c r="U91" s="6"/>
      <c r="V91" s="6"/>
      <c r="W91" s="3"/>
      <c r="X91" s="6"/>
      <c r="Y91" s="6"/>
      <c r="Z91" s="6"/>
      <c r="AA91" s="6"/>
      <c r="AB91" s="6"/>
      <c r="AC91" s="3"/>
      <c r="AD91" s="6"/>
      <c r="AE91" s="6"/>
      <c r="AF91" s="6"/>
      <c r="AG91" s="6"/>
      <c r="AH91" s="6"/>
      <c r="AI91" s="3"/>
    </row>
    <row r="92" spans="13:35" x14ac:dyDescent="0.2">
      <c r="M92" s="8"/>
      <c r="N92" s="8"/>
      <c r="O92" s="3"/>
      <c r="P92" s="3"/>
      <c r="Q92" s="3"/>
      <c r="R92" s="6"/>
      <c r="S92" s="6"/>
      <c r="T92" s="6"/>
      <c r="U92" s="6"/>
      <c r="V92" s="6"/>
      <c r="W92" s="3"/>
      <c r="X92" s="6"/>
      <c r="Y92" s="6"/>
      <c r="Z92" s="6"/>
      <c r="AA92" s="6"/>
      <c r="AB92" s="6"/>
      <c r="AC92" s="3"/>
      <c r="AD92" s="6"/>
      <c r="AE92" s="6"/>
      <c r="AF92" s="6"/>
      <c r="AG92" s="6"/>
      <c r="AH92" s="6"/>
      <c r="AI92" s="3"/>
    </row>
    <row r="93" spans="13:35" x14ac:dyDescent="0.2">
      <c r="O93" s="3"/>
      <c r="P93" s="3"/>
      <c r="Q93" s="3"/>
      <c r="R93" s="6"/>
      <c r="S93" s="6"/>
      <c r="T93" s="6"/>
      <c r="U93" s="6"/>
      <c r="V93" s="6"/>
      <c r="W93" s="3"/>
      <c r="X93" s="6"/>
      <c r="Y93" s="6"/>
      <c r="Z93" s="6"/>
      <c r="AA93" s="6"/>
      <c r="AB93" s="6"/>
      <c r="AC93" s="3"/>
      <c r="AD93" s="6"/>
      <c r="AE93" s="6"/>
      <c r="AF93" s="6"/>
      <c r="AG93" s="6"/>
      <c r="AH93" s="6"/>
      <c r="AI93" s="3"/>
    </row>
    <row r="94" spans="13:35" x14ac:dyDescent="0.2">
      <c r="O94" s="3"/>
      <c r="P94" s="3"/>
      <c r="Q94" s="3"/>
      <c r="R94" s="6"/>
      <c r="S94" s="6"/>
      <c r="T94" s="6"/>
      <c r="U94" s="6"/>
      <c r="V94" s="6"/>
      <c r="W94" s="3"/>
      <c r="X94" s="6"/>
      <c r="Y94" s="6"/>
      <c r="Z94" s="6"/>
      <c r="AA94" s="6"/>
      <c r="AB94" s="6"/>
      <c r="AC94" s="3"/>
      <c r="AD94" s="6"/>
      <c r="AE94" s="6"/>
      <c r="AF94" s="6"/>
      <c r="AG94" s="6"/>
      <c r="AH94" s="6"/>
      <c r="AI94" s="3"/>
    </row>
    <row r="95" spans="13:35" x14ac:dyDescent="0.2">
      <c r="O95" s="3"/>
      <c r="P95" s="3"/>
      <c r="Q95" s="3"/>
      <c r="R95" s="6"/>
      <c r="S95" s="6"/>
      <c r="T95" s="6"/>
      <c r="U95" s="6"/>
      <c r="V95" s="6"/>
      <c r="W95" s="3"/>
      <c r="X95" s="6"/>
      <c r="Y95" s="6"/>
      <c r="Z95" s="6"/>
      <c r="AA95" s="6"/>
      <c r="AB95" s="6"/>
      <c r="AC95" s="3"/>
      <c r="AD95" s="6"/>
      <c r="AE95" s="6"/>
      <c r="AF95" s="6"/>
      <c r="AG95" s="6"/>
      <c r="AH95" s="6"/>
      <c r="AI95" s="3"/>
    </row>
    <row r="96" spans="13:35" x14ac:dyDescent="0.2">
      <c r="O96" s="3"/>
      <c r="P96" s="3"/>
      <c r="Q96" s="3"/>
      <c r="R96" s="6"/>
      <c r="S96" s="6"/>
      <c r="T96" s="6"/>
      <c r="U96" s="6"/>
      <c r="V96" s="6"/>
      <c r="W96" s="3"/>
      <c r="X96" s="6"/>
      <c r="Y96" s="6"/>
      <c r="Z96" s="6"/>
      <c r="AA96" s="6"/>
      <c r="AB96" s="6"/>
      <c r="AC96" s="3"/>
      <c r="AD96" s="6"/>
      <c r="AE96" s="6"/>
      <c r="AF96" s="6"/>
      <c r="AG96" s="6"/>
      <c r="AH96" s="6"/>
      <c r="AI96" s="3"/>
    </row>
    <row r="97" spans="15:35" x14ac:dyDescent="0.2">
      <c r="O97" s="3"/>
      <c r="P97" s="3"/>
      <c r="Q97" s="3"/>
      <c r="R97" s="6"/>
      <c r="S97" s="6"/>
      <c r="T97" s="6"/>
      <c r="U97" s="6"/>
      <c r="V97" s="6"/>
      <c r="W97" s="3"/>
      <c r="X97" s="6"/>
      <c r="Y97" s="6"/>
      <c r="Z97" s="6"/>
      <c r="AA97" s="6"/>
      <c r="AB97" s="6"/>
      <c r="AC97" s="3"/>
      <c r="AD97" s="6"/>
      <c r="AE97" s="6"/>
      <c r="AF97" s="6"/>
      <c r="AG97" s="6"/>
      <c r="AH97" s="6"/>
      <c r="AI97" s="3"/>
    </row>
    <row r="98" spans="15:35" x14ac:dyDescent="0.2">
      <c r="O98" s="3"/>
      <c r="P98" s="3"/>
      <c r="Q98" s="3"/>
      <c r="R98" s="6"/>
      <c r="S98" s="6"/>
      <c r="T98" s="6"/>
      <c r="U98" s="6"/>
      <c r="V98" s="6"/>
      <c r="W98" s="3"/>
      <c r="X98" s="6"/>
      <c r="Y98" s="6"/>
      <c r="Z98" s="6"/>
      <c r="AA98" s="6"/>
      <c r="AB98" s="6"/>
      <c r="AC98" s="3"/>
      <c r="AD98" s="6"/>
      <c r="AE98" s="6"/>
      <c r="AF98" s="6"/>
      <c r="AG98" s="6"/>
      <c r="AH98" s="6"/>
      <c r="AI98" s="3"/>
    </row>
  </sheetData>
  <sheetProtection formatCells="0" formatColumns="0" formatRows="0" insertColumns="0" insertRows="0"/>
  <mergeCells count="39">
    <mergeCell ref="A1:B1"/>
    <mergeCell ref="A2:B2"/>
    <mergeCell ref="A3:B3"/>
    <mergeCell ref="A34:J34"/>
    <mergeCell ref="A35:J35"/>
    <mergeCell ref="X34:AB34"/>
    <mergeCell ref="X35:AB35"/>
    <mergeCell ref="X36:AB36"/>
    <mergeCell ref="X37:AB37"/>
    <mergeCell ref="A36:J36"/>
    <mergeCell ref="A37:J37"/>
    <mergeCell ref="L34:P34"/>
    <mergeCell ref="L35:P35"/>
    <mergeCell ref="L36:P36"/>
    <mergeCell ref="L37:P37"/>
    <mergeCell ref="A41:J41"/>
    <mergeCell ref="R34:V34"/>
    <mergeCell ref="R36:V36"/>
    <mergeCell ref="R37:V37"/>
    <mergeCell ref="R35:V35"/>
    <mergeCell ref="A42:J42"/>
    <mergeCell ref="AB72:AC72"/>
    <mergeCell ref="AB68:AC68"/>
    <mergeCell ref="V72:W72"/>
    <mergeCell ref="V68:W68"/>
    <mergeCell ref="P68:Q68"/>
    <mergeCell ref="P72:Q72"/>
    <mergeCell ref="J68:K68"/>
    <mergeCell ref="J72:K72"/>
    <mergeCell ref="AH68:AI68"/>
    <mergeCell ref="AH72:AI72"/>
    <mergeCell ref="AL6:AM6"/>
    <mergeCell ref="AL30:AM30"/>
    <mergeCell ref="AL38:AM38"/>
    <mergeCell ref="AL44:AM44"/>
    <mergeCell ref="AD34:AH34"/>
    <mergeCell ref="AD35:AH35"/>
    <mergeCell ref="AD36:AH36"/>
    <mergeCell ref="AD37:AH37"/>
  </mergeCells>
  <phoneticPr fontId="2" type="noConversion"/>
  <printOptions gridLines="1"/>
  <pageMargins left="0.15" right="0.15" top="0.25" bottom="0.25" header="0.5" footer="0.5"/>
  <pageSetup scale="83" fitToHeight="2" orientation="portrait" r:id="rId1"/>
  <headerFooter alignWithMargins="0"/>
  <colBreaks count="2" manualBreakCount="2">
    <brk id="11" max="1048575" man="1"/>
    <brk id="23" max="1048575" man="1"/>
  </colBreaks>
  <ignoredErrors>
    <ignoredError sqref="L10:L14 L20:L28 R6:R9 L6:L9 R10:R14 R20:R28 X6:X14 X20:X28 AD6:AD14 AD20:AD2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8"/>
  <sheetViews>
    <sheetView zoomScaleNormal="100" workbookViewId="0">
      <selection activeCell="O27" sqref="O27"/>
    </sheetView>
  </sheetViews>
  <sheetFormatPr defaultColWidth="9.140625" defaultRowHeight="12" x14ac:dyDescent="0.2"/>
  <cols>
    <col min="1" max="1" width="20.5703125" style="25" customWidth="1"/>
    <col min="2" max="2" width="16.5703125" style="25" customWidth="1"/>
    <col min="3" max="3" width="6.28515625" style="25" customWidth="1"/>
    <col min="4" max="4" width="10.140625" style="25" bestFit="1" customWidth="1"/>
    <col min="5" max="5" width="9.140625" style="25"/>
    <col min="6" max="6" width="11.140625" style="25" bestFit="1" customWidth="1"/>
    <col min="7" max="7" width="9.140625" style="25"/>
    <col min="8" max="8" width="10.5703125" style="25" customWidth="1"/>
    <col min="9" max="9" width="10" style="25" customWidth="1"/>
    <col min="10" max="16384" width="9.140625" style="25"/>
  </cols>
  <sheetData>
    <row r="1" spans="1:9" x14ac:dyDescent="0.2">
      <c r="A1" s="24" t="s">
        <v>27</v>
      </c>
      <c r="B1" s="50">
        <f>'Cumulative Budget'!C1</f>
        <v>0</v>
      </c>
      <c r="C1" s="24"/>
    </row>
    <row r="2" spans="1:9" x14ac:dyDescent="0.2">
      <c r="D2" s="24" t="s">
        <v>21</v>
      </c>
      <c r="E2" s="24" t="s">
        <v>22</v>
      </c>
      <c r="F2" s="24" t="s">
        <v>59</v>
      </c>
      <c r="G2" s="24" t="s">
        <v>60</v>
      </c>
      <c r="H2" s="24" t="s">
        <v>61</v>
      </c>
      <c r="I2" s="24" t="s">
        <v>3</v>
      </c>
    </row>
    <row r="3" spans="1:9" x14ac:dyDescent="0.2">
      <c r="A3" s="243" t="s">
        <v>33</v>
      </c>
      <c r="B3" s="243"/>
      <c r="D3" s="45">
        <f>'Cumulative Budget'!K30+'Cumulative Budget'!K38+'Cumulative Budget'!K43+'Cumulative Budget'!K51+'Cumulative Budget'!K67-D6</f>
        <v>0</v>
      </c>
      <c r="E3" s="45">
        <f>'Cumulative Budget'!Q30+'Cumulative Budget'!Q38+'Cumulative Budget'!Q43+'Cumulative Budget'!Q51+'Cumulative Budget'!Q67-E6</f>
        <v>0</v>
      </c>
      <c r="F3" s="45">
        <f>'Cumulative Budget'!W30+'Cumulative Budget'!W38+'Cumulative Budget'!W43+'Cumulative Budget'!W51+'Cumulative Budget'!W67-F6</f>
        <v>0</v>
      </c>
      <c r="G3" s="45">
        <f>'Cumulative Budget'!AC30+'Cumulative Budget'!AC38+'Cumulative Budget'!AC43+'Cumulative Budget'!AC51+'Cumulative Budget'!AC67-G6</f>
        <v>0</v>
      </c>
      <c r="H3" s="45">
        <f>'Cumulative Budget'!AI30+'Cumulative Budget'!AI38+'Cumulative Budget'!AI43+'Cumulative Budget'!AI51+'Cumulative Budget'!AI67-H6</f>
        <v>0</v>
      </c>
      <c r="I3" s="32">
        <f>SUM(D3:H3)</f>
        <v>0</v>
      </c>
    </row>
    <row r="4" spans="1:9" x14ac:dyDescent="0.2">
      <c r="A4" s="236" t="s">
        <v>32</v>
      </c>
      <c r="B4" s="239"/>
      <c r="D4" s="26">
        <f>D22+D26+D30+D45+D50+D55+D34+D38+D60+D65</f>
        <v>0</v>
      </c>
      <c r="E4" s="26">
        <f>E22+E26+E30+E45+E50+E55+E34+E38+E60+E65</f>
        <v>0</v>
      </c>
      <c r="F4" s="26">
        <f>F22+F26+F30+F45+F50+F55+F34+F38+F60+F65</f>
        <v>0</v>
      </c>
      <c r="G4" s="26">
        <f>G22+G26+G30+G45+G50+G55+G34+G38+G60+G65</f>
        <v>0</v>
      </c>
      <c r="H4" s="26">
        <f>H22+H26+H30+H45+H50+H55+H34+H38+H60+H65</f>
        <v>0</v>
      </c>
      <c r="I4" s="32">
        <f t="shared" ref="I4:I57" si="0">SUM(D4:H4)</f>
        <v>0</v>
      </c>
    </row>
    <row r="5" spans="1:9" x14ac:dyDescent="0.2">
      <c r="A5" s="236" t="s">
        <v>23</v>
      </c>
      <c r="B5" s="239"/>
      <c r="C5" s="48"/>
      <c r="D5" s="37">
        <f>D23+D27+D31+D35+D39+D46+D51+D56+D61+D66</f>
        <v>0</v>
      </c>
      <c r="E5" s="37">
        <f>E23+E27+E31+E35+E39+E46+E51+E56+E61+E66</f>
        <v>0</v>
      </c>
      <c r="F5" s="37">
        <f>F23+F27+F31+F35+F39+F46+F51+F56+F61+F66</f>
        <v>0</v>
      </c>
      <c r="G5" s="37">
        <f>G23+G27+G31+G35+G39+G46+G51+G56+G61+G66</f>
        <v>0</v>
      </c>
      <c r="H5" s="37">
        <f>H23+H27+H31+H35+H39+H46+H51+H56+H61+H66</f>
        <v>0</v>
      </c>
      <c r="I5" s="32">
        <f>SUM(D5:H5)</f>
        <v>0</v>
      </c>
    </row>
    <row r="6" spans="1:9" x14ac:dyDescent="0.2">
      <c r="A6" s="236" t="s">
        <v>34</v>
      </c>
      <c r="B6" s="239"/>
      <c r="D6" s="26">
        <f>SUM(D4:D5)</f>
        <v>0</v>
      </c>
      <c r="E6" s="26">
        <f>SUM(E4:E5)</f>
        <v>0</v>
      </c>
      <c r="F6" s="26">
        <f>SUM(F4:F5)</f>
        <v>0</v>
      </c>
      <c r="G6" s="26">
        <f>SUM(G4:G5)</f>
        <v>0</v>
      </c>
      <c r="H6" s="26">
        <f>SUM(H4:H5)</f>
        <v>0</v>
      </c>
      <c r="I6" s="32">
        <f t="shared" si="0"/>
        <v>0</v>
      </c>
    </row>
    <row r="7" spans="1:9" x14ac:dyDescent="0.2">
      <c r="A7" s="243" t="s">
        <v>24</v>
      </c>
      <c r="B7" s="243"/>
      <c r="D7" s="45">
        <f>SUM(D3+D6)</f>
        <v>0</v>
      </c>
      <c r="E7" s="45">
        <f>SUM(E3+E6)</f>
        <v>0</v>
      </c>
      <c r="F7" s="45">
        <f>SUM(F3+F6)</f>
        <v>0</v>
      </c>
      <c r="G7" s="45">
        <f>SUM(G3+G6)</f>
        <v>0</v>
      </c>
      <c r="H7" s="45">
        <f>SUM(H3+H6)</f>
        <v>0</v>
      </c>
      <c r="I7" s="45">
        <f t="shared" si="0"/>
        <v>0</v>
      </c>
    </row>
    <row r="8" spans="1:9" x14ac:dyDescent="0.2">
      <c r="A8" s="31"/>
      <c r="B8" s="31"/>
      <c r="D8" s="26"/>
      <c r="E8" s="26"/>
      <c r="F8" s="26"/>
      <c r="G8" s="26"/>
      <c r="H8" s="26"/>
      <c r="I8" s="26"/>
    </row>
    <row r="9" spans="1:9" ht="12.75" x14ac:dyDescent="0.2">
      <c r="A9" s="237" t="s">
        <v>99</v>
      </c>
      <c r="B9" s="238"/>
      <c r="C9" s="36"/>
      <c r="D9" s="32">
        <f t="shared" ref="D9:I9" si="1">D7-D5</f>
        <v>0</v>
      </c>
      <c r="E9" s="32">
        <f t="shared" si="1"/>
        <v>0</v>
      </c>
      <c r="F9" s="32">
        <f t="shared" si="1"/>
        <v>0</v>
      </c>
      <c r="G9" s="32">
        <f t="shared" si="1"/>
        <v>0</v>
      </c>
      <c r="H9" s="32">
        <f t="shared" si="1"/>
        <v>0</v>
      </c>
      <c r="I9" s="32">
        <f t="shared" si="1"/>
        <v>0</v>
      </c>
    </row>
    <row r="10" spans="1:9" ht="11.25" customHeight="1" x14ac:dyDescent="0.2">
      <c r="A10" s="239"/>
      <c r="B10" s="239"/>
      <c r="D10" s="26"/>
      <c r="E10" s="26"/>
      <c r="F10" s="26"/>
      <c r="G10" s="26"/>
      <c r="H10" s="26"/>
      <c r="I10" s="26"/>
    </row>
    <row r="11" spans="1:9" s="36" customFormat="1" x14ac:dyDescent="0.2">
      <c r="A11" s="240" t="s">
        <v>4</v>
      </c>
      <c r="B11" s="240"/>
      <c r="D11" s="37">
        <f>'Cumulative Budget'!K38</f>
        <v>0</v>
      </c>
      <c r="E11" s="37">
        <f>'Cumulative Budget'!Q38</f>
        <v>0</v>
      </c>
      <c r="F11" s="37">
        <f>'Cumulative Budget'!W38</f>
        <v>0</v>
      </c>
      <c r="G11" s="37">
        <f>'Cumulative Budget'!AC38</f>
        <v>0</v>
      </c>
      <c r="H11" s="37">
        <f>'Cumulative Budget'!AI38</f>
        <v>0</v>
      </c>
      <c r="I11" s="32">
        <f>SUM(D11:H11)</f>
        <v>0</v>
      </c>
    </row>
    <row r="12" spans="1:9" s="36" customFormat="1" x14ac:dyDescent="0.2">
      <c r="A12" s="240" t="s">
        <v>17</v>
      </c>
      <c r="B12" s="240"/>
      <c r="D12" s="37">
        <f>'Cumulative Budget'!K63+'Cumulative Budget'!K46</f>
        <v>0</v>
      </c>
      <c r="E12" s="37">
        <f>'Cumulative Budget'!Q63+'Cumulative Budget'!Q46</f>
        <v>0</v>
      </c>
      <c r="F12" s="37">
        <f>'Cumulative Budget'!W63+'Cumulative Budget'!W46</f>
        <v>0</v>
      </c>
      <c r="G12" s="37">
        <f>'Cumulative Budget'!AC63+'Cumulative Budget'!AC46</f>
        <v>0</v>
      </c>
      <c r="H12" s="37">
        <f>'Cumulative Budget'!AI63+'Cumulative Budget'!AI46</f>
        <v>0</v>
      </c>
      <c r="I12" s="32">
        <f t="shared" si="0"/>
        <v>0</v>
      </c>
    </row>
    <row r="13" spans="1:9" s="36" customFormat="1" x14ac:dyDescent="0.2">
      <c r="A13" s="35"/>
      <c r="B13" s="35" t="s">
        <v>96</v>
      </c>
      <c r="D13" s="37">
        <f>'Cumulative Budget'!K61</f>
        <v>0</v>
      </c>
      <c r="E13" s="37">
        <f>'Cumulative Budget'!Q61</f>
        <v>0</v>
      </c>
      <c r="F13" s="37">
        <f>'Cumulative Budget'!W61</f>
        <v>0</v>
      </c>
      <c r="G13" s="37">
        <f>'Cumulative Budget'!AC61</f>
        <v>0</v>
      </c>
      <c r="H13" s="37">
        <f>'Cumulative Budget'!AI61</f>
        <v>0</v>
      </c>
      <c r="I13" s="32">
        <f t="shared" si="0"/>
        <v>0</v>
      </c>
    </row>
    <row r="14" spans="1:9" x14ac:dyDescent="0.2">
      <c r="A14" s="27"/>
      <c r="B14" s="27" t="s">
        <v>95</v>
      </c>
      <c r="D14" s="26">
        <f>'Cumulative Budget'!K62</f>
        <v>0</v>
      </c>
      <c r="E14" s="26">
        <f>'Cumulative Budget'!Q62</f>
        <v>0</v>
      </c>
      <c r="F14" s="26">
        <f>'Cumulative Budget'!W62</f>
        <v>0</v>
      </c>
      <c r="G14" s="26">
        <f>'Cumulative Budget'!AC62</f>
        <v>0</v>
      </c>
      <c r="H14" s="26">
        <f>'Cumulative Budget'!AI62</f>
        <v>0</v>
      </c>
      <c r="I14" s="32">
        <f t="shared" si="0"/>
        <v>0</v>
      </c>
    </row>
    <row r="15" spans="1:9" s="36" customFormat="1" x14ac:dyDescent="0.2">
      <c r="A15" s="35"/>
      <c r="B15" s="35" t="s">
        <v>94</v>
      </c>
      <c r="D15" s="37">
        <f>'Cumulative Budget'!K64</f>
        <v>0</v>
      </c>
      <c r="E15" s="37">
        <f>'Cumulative Budget'!Q64</f>
        <v>0</v>
      </c>
      <c r="F15" s="37">
        <f>'Cumulative Budget'!W64</f>
        <v>0</v>
      </c>
      <c r="G15" s="37">
        <f>'Cumulative Budget'!AC64</f>
        <v>0</v>
      </c>
      <c r="H15" s="37">
        <f>'Cumulative Budget'!AI64</f>
        <v>0</v>
      </c>
      <c r="I15" s="32">
        <f t="shared" si="0"/>
        <v>0</v>
      </c>
    </row>
    <row r="16" spans="1:9" x14ac:dyDescent="0.2">
      <c r="A16" s="236"/>
      <c r="B16" s="236"/>
      <c r="D16" s="26"/>
      <c r="E16" s="26"/>
      <c r="F16" s="26"/>
      <c r="G16" s="26"/>
      <c r="H16" s="26"/>
      <c r="I16" s="26"/>
    </row>
    <row r="17" spans="1:9" ht="12.75" thickBot="1" x14ac:dyDescent="0.25">
      <c r="A17" s="236" t="s">
        <v>28</v>
      </c>
      <c r="B17" s="236"/>
      <c r="D17" s="32">
        <f>D7-D11-D12-D13-D14-D15-D24-D28-D32-D36-D40-(D47-D48)-(D52-D53)-(D57-D58)-(D62-D63)-(D67-D68)+(D42*25000)</f>
        <v>0</v>
      </c>
      <c r="E17" s="32">
        <f>E7-E11-E12-E13-E14-E15-E24-E28-E32-E36-E40-(E47-E48)-(E52-E53)-(E57-E58)-(E62-E63)-(E67-E68)</f>
        <v>0</v>
      </c>
      <c r="F17" s="32">
        <f t="shared" ref="F17:H17" si="2">F7-F11-F12-F13-F14-F15-F24-F28-F32-F36-F40-(F47-F48)-(F52-F53)-(F57-F58)-(F62-F63)-(F67-F68)</f>
        <v>0</v>
      </c>
      <c r="G17" s="32">
        <f t="shared" si="2"/>
        <v>0</v>
      </c>
      <c r="H17" s="32">
        <f t="shared" si="2"/>
        <v>0</v>
      </c>
      <c r="I17" s="32">
        <f t="shared" si="0"/>
        <v>0</v>
      </c>
    </row>
    <row r="18" spans="1:9" ht="12.75" thickBot="1" x14ac:dyDescent="0.25">
      <c r="A18" s="241" t="s">
        <v>1</v>
      </c>
      <c r="B18" s="241"/>
      <c r="C18" s="49">
        <f>'Cumulative Budget'!C3</f>
        <v>0</v>
      </c>
      <c r="D18" s="44">
        <f>ROUND(D17*C18,0)</f>
        <v>0</v>
      </c>
      <c r="E18" s="44">
        <f>ROUND(E17*C18,0)</f>
        <v>0</v>
      </c>
      <c r="F18" s="44">
        <f>ROUND(F17*C18,0)</f>
        <v>0</v>
      </c>
      <c r="G18" s="44">
        <f>ROUND(G17*C18,0)</f>
        <v>0</v>
      </c>
      <c r="H18" s="44">
        <f>ROUND(H17*C18,0)</f>
        <v>0</v>
      </c>
      <c r="I18" s="44">
        <f t="shared" si="0"/>
        <v>0</v>
      </c>
    </row>
    <row r="19" spans="1:9" x14ac:dyDescent="0.2">
      <c r="A19" s="242" t="s">
        <v>25</v>
      </c>
      <c r="B19" s="242"/>
      <c r="C19" s="43"/>
      <c r="D19" s="44">
        <f>D7+D18</f>
        <v>0</v>
      </c>
      <c r="E19" s="44">
        <f>E7+E18</f>
        <v>0</v>
      </c>
      <c r="F19" s="44">
        <f>F7+F18</f>
        <v>0</v>
      </c>
      <c r="G19" s="44">
        <f>G7+G18</f>
        <v>0</v>
      </c>
      <c r="H19" s="44">
        <f>H7+H18</f>
        <v>0</v>
      </c>
      <c r="I19" s="44">
        <f t="shared" si="0"/>
        <v>0</v>
      </c>
    </row>
    <row r="20" spans="1:9" x14ac:dyDescent="0.2">
      <c r="D20" s="28"/>
      <c r="E20" s="28"/>
      <c r="F20" s="28"/>
      <c r="G20" s="28"/>
      <c r="H20" s="28"/>
      <c r="I20" s="26"/>
    </row>
    <row r="21" spans="1:9" x14ac:dyDescent="0.2">
      <c r="A21" s="24" t="s">
        <v>30</v>
      </c>
      <c r="B21" s="24"/>
      <c r="C21" s="24"/>
      <c r="I21" s="26"/>
    </row>
    <row r="22" spans="1:9" ht="12.75" thickBot="1" x14ac:dyDescent="0.25">
      <c r="A22" s="27"/>
      <c r="B22" s="27" t="s">
        <v>55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32">
        <f t="shared" si="0"/>
        <v>0</v>
      </c>
    </row>
    <row r="23" spans="1:9" ht="12.75" thickBot="1" x14ac:dyDescent="0.25">
      <c r="A23" s="27"/>
      <c r="B23" s="27" t="s">
        <v>29</v>
      </c>
      <c r="C23" s="47">
        <v>0</v>
      </c>
      <c r="D23" s="26">
        <f>D22*C23</f>
        <v>0</v>
      </c>
      <c r="E23" s="26">
        <f>E22*C23</f>
        <v>0</v>
      </c>
      <c r="F23" s="26">
        <f>F22*C23</f>
        <v>0</v>
      </c>
      <c r="G23" s="26">
        <f>G22*C23</f>
        <v>0</v>
      </c>
      <c r="H23" s="26">
        <f>H22*C23</f>
        <v>0</v>
      </c>
      <c r="I23" s="32">
        <f t="shared" si="0"/>
        <v>0</v>
      </c>
    </row>
    <row r="24" spans="1:9" x14ac:dyDescent="0.2">
      <c r="A24" s="27"/>
      <c r="B24" s="27" t="s">
        <v>56</v>
      </c>
      <c r="D24" s="44">
        <f>SUM(D22:D23)</f>
        <v>0</v>
      </c>
      <c r="E24" s="44">
        <f>SUM(E22:E23)</f>
        <v>0</v>
      </c>
      <c r="F24" s="44">
        <f>SUM(F22:F23)</f>
        <v>0</v>
      </c>
      <c r="G24" s="44">
        <f>SUM(G22:G23)</f>
        <v>0</v>
      </c>
      <c r="H24" s="44">
        <f>SUM(H22:H23)</f>
        <v>0</v>
      </c>
      <c r="I24" s="44">
        <f t="shared" si="0"/>
        <v>0</v>
      </c>
    </row>
    <row r="25" spans="1:9" x14ac:dyDescent="0.2">
      <c r="A25" s="27"/>
      <c r="B25" s="27"/>
      <c r="D25" s="28"/>
      <c r="E25" s="28"/>
      <c r="F25" s="28"/>
      <c r="G25" s="28"/>
      <c r="H25" s="28"/>
      <c r="I25" s="26"/>
    </row>
    <row r="26" spans="1:9" ht="12.75" thickBot="1" x14ac:dyDescent="0.25">
      <c r="A26" s="27" t="s">
        <v>57</v>
      </c>
      <c r="B26" s="27" t="s">
        <v>55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32">
        <f t="shared" si="0"/>
        <v>0</v>
      </c>
    </row>
    <row r="27" spans="1:9" ht="12.75" thickBot="1" x14ac:dyDescent="0.25">
      <c r="A27" s="27"/>
      <c r="B27" s="38" t="s">
        <v>29</v>
      </c>
      <c r="C27" s="47">
        <v>0</v>
      </c>
      <c r="D27" s="26">
        <f>D26*C27</f>
        <v>0</v>
      </c>
      <c r="E27" s="26">
        <f>E26*C27</f>
        <v>0</v>
      </c>
      <c r="F27" s="26">
        <f>F26*C27</f>
        <v>0</v>
      </c>
      <c r="G27" s="26">
        <f>G26*C27</f>
        <v>0</v>
      </c>
      <c r="H27" s="26">
        <f>H26*C27</f>
        <v>0</v>
      </c>
      <c r="I27" s="32">
        <f t="shared" si="0"/>
        <v>0</v>
      </c>
    </row>
    <row r="28" spans="1:9" x14ac:dyDescent="0.2">
      <c r="A28" s="27"/>
      <c r="B28" s="27" t="s">
        <v>56</v>
      </c>
      <c r="D28" s="44">
        <f>SUM(D26:D27)</f>
        <v>0</v>
      </c>
      <c r="E28" s="44">
        <f>SUM(E26:E27)</f>
        <v>0</v>
      </c>
      <c r="F28" s="44">
        <f>SUM(F26:F27)</f>
        <v>0</v>
      </c>
      <c r="G28" s="44">
        <f>SUM(G26:G27)</f>
        <v>0</v>
      </c>
      <c r="H28" s="44">
        <f>SUM(H26:H27)</f>
        <v>0</v>
      </c>
      <c r="I28" s="44">
        <f t="shared" si="0"/>
        <v>0</v>
      </c>
    </row>
    <row r="29" spans="1:9" x14ac:dyDescent="0.2">
      <c r="A29" s="27"/>
      <c r="B29" s="27"/>
      <c r="D29" s="28"/>
      <c r="E29" s="28"/>
      <c r="F29" s="28"/>
      <c r="G29" s="28"/>
      <c r="H29" s="28"/>
      <c r="I29" s="26"/>
    </row>
    <row r="30" spans="1:9" ht="12.75" thickBot="1" x14ac:dyDescent="0.25">
      <c r="A30" s="27" t="s">
        <v>57</v>
      </c>
      <c r="B30" s="27" t="s">
        <v>55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32">
        <f t="shared" si="0"/>
        <v>0</v>
      </c>
    </row>
    <row r="31" spans="1:9" ht="12.75" thickBot="1" x14ac:dyDescent="0.25">
      <c r="A31" s="27"/>
      <c r="B31" s="38" t="s">
        <v>29</v>
      </c>
      <c r="C31" s="47">
        <v>0</v>
      </c>
      <c r="D31" s="26">
        <f>D30*C31</f>
        <v>0</v>
      </c>
      <c r="E31" s="26">
        <f>E30*C31</f>
        <v>0</v>
      </c>
      <c r="F31" s="26">
        <f>F30*C31</f>
        <v>0</v>
      </c>
      <c r="G31" s="26">
        <f>G30*C31</f>
        <v>0</v>
      </c>
      <c r="H31" s="26">
        <f>H30*C31</f>
        <v>0</v>
      </c>
      <c r="I31" s="32">
        <f t="shared" si="0"/>
        <v>0</v>
      </c>
    </row>
    <row r="32" spans="1:9" x14ac:dyDescent="0.2">
      <c r="A32" s="27"/>
      <c r="B32" s="27" t="s">
        <v>56</v>
      </c>
      <c r="D32" s="44">
        <f>SUM(D30:D31)</f>
        <v>0</v>
      </c>
      <c r="E32" s="44">
        <f>SUM(E30:E31)</f>
        <v>0</v>
      </c>
      <c r="F32" s="44">
        <f>SUM(F30:F31)</f>
        <v>0</v>
      </c>
      <c r="G32" s="44">
        <f>SUM(G30:G31)</f>
        <v>0</v>
      </c>
      <c r="H32" s="44">
        <f>SUM(H30:H31)</f>
        <v>0</v>
      </c>
      <c r="I32" s="44">
        <f t="shared" si="0"/>
        <v>0</v>
      </c>
    </row>
    <row r="33" spans="1:14" x14ac:dyDescent="0.2">
      <c r="A33" s="27"/>
      <c r="B33" s="27"/>
      <c r="D33" s="26"/>
      <c r="E33" s="26"/>
      <c r="F33" s="26"/>
      <c r="G33" s="26"/>
      <c r="H33" s="26"/>
      <c r="I33" s="26"/>
    </row>
    <row r="34" spans="1:14" ht="12.75" thickBot="1" x14ac:dyDescent="0.25">
      <c r="A34" s="27" t="s">
        <v>57</v>
      </c>
      <c r="B34" s="27" t="s">
        <v>55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32">
        <f>SUM(D34:H34)</f>
        <v>0</v>
      </c>
    </row>
    <row r="35" spans="1:14" ht="12.75" thickBot="1" x14ac:dyDescent="0.25">
      <c r="A35" s="27"/>
      <c r="B35" s="38" t="s">
        <v>29</v>
      </c>
      <c r="C35" s="47">
        <v>0</v>
      </c>
      <c r="D35" s="26">
        <f>D34*C35</f>
        <v>0</v>
      </c>
      <c r="E35" s="26">
        <f>E34*C35</f>
        <v>0</v>
      </c>
      <c r="F35" s="26">
        <f>F34*C35</f>
        <v>0</v>
      </c>
      <c r="G35" s="26">
        <f>G34*C35</f>
        <v>0</v>
      </c>
      <c r="H35" s="26">
        <f>H34*C35</f>
        <v>0</v>
      </c>
      <c r="I35" s="32">
        <f>SUM(D35:H35)</f>
        <v>0</v>
      </c>
    </row>
    <row r="36" spans="1:14" x14ac:dyDescent="0.2">
      <c r="A36" s="27"/>
      <c r="B36" s="27" t="s">
        <v>56</v>
      </c>
      <c r="D36" s="44">
        <f>SUM(D34:D35)</f>
        <v>0</v>
      </c>
      <c r="E36" s="44">
        <f>SUM(E34:E35)</f>
        <v>0</v>
      </c>
      <c r="F36" s="44">
        <f>SUM(F34:F35)</f>
        <v>0</v>
      </c>
      <c r="G36" s="44">
        <f>SUM(G34:G35)</f>
        <v>0</v>
      </c>
      <c r="H36" s="44">
        <f>SUM(H34:H35)</f>
        <v>0</v>
      </c>
      <c r="I36" s="44">
        <f>SUM(D36:H36)</f>
        <v>0</v>
      </c>
    </row>
    <row r="37" spans="1:14" x14ac:dyDescent="0.2">
      <c r="A37" s="27"/>
      <c r="B37" s="27"/>
      <c r="D37" s="26"/>
      <c r="E37" s="26"/>
      <c r="F37" s="26"/>
      <c r="G37" s="26"/>
      <c r="H37" s="26"/>
      <c r="I37" s="26"/>
    </row>
    <row r="38" spans="1:14" ht="12.75" thickBot="1" x14ac:dyDescent="0.25">
      <c r="A38" s="27" t="s">
        <v>57</v>
      </c>
      <c r="B38" s="27" t="s">
        <v>55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32">
        <f>SUM(D38:H38)</f>
        <v>0</v>
      </c>
    </row>
    <row r="39" spans="1:14" ht="12.75" thickBot="1" x14ac:dyDescent="0.25">
      <c r="A39" s="27"/>
      <c r="B39" s="38" t="s">
        <v>29</v>
      </c>
      <c r="C39" s="47">
        <v>0</v>
      </c>
      <c r="D39" s="26">
        <f>D38*C39</f>
        <v>0</v>
      </c>
      <c r="E39" s="26">
        <f>E38*C39</f>
        <v>0</v>
      </c>
      <c r="F39" s="26">
        <f>F38*C39</f>
        <v>0</v>
      </c>
      <c r="G39" s="26">
        <f>G38*C39</f>
        <v>0</v>
      </c>
      <c r="H39" s="26">
        <f>H38*C39</f>
        <v>0</v>
      </c>
      <c r="I39" s="32">
        <f>SUM(D39:H39)</f>
        <v>0</v>
      </c>
      <c r="N39" s="24"/>
    </row>
    <row r="40" spans="1:14" x14ac:dyDescent="0.2">
      <c r="A40" s="27"/>
      <c r="B40" s="27" t="s">
        <v>56</v>
      </c>
      <c r="D40" s="44">
        <f>SUM(D38:D39)</f>
        <v>0</v>
      </c>
      <c r="E40" s="44">
        <f>SUM(E38:E39)</f>
        <v>0</v>
      </c>
      <c r="F40" s="44">
        <f>SUM(F38:F39)</f>
        <v>0</v>
      </c>
      <c r="G40" s="44">
        <f>SUM(G38:G39)</f>
        <v>0</v>
      </c>
      <c r="H40" s="44">
        <f>SUM(H38:H39)</f>
        <v>0</v>
      </c>
      <c r="I40" s="44">
        <f>SUM(D40:H40)</f>
        <v>0</v>
      </c>
    </row>
    <row r="41" spans="1:14" x14ac:dyDescent="0.2">
      <c r="B41" s="27"/>
      <c r="D41" s="26"/>
      <c r="E41" s="26"/>
      <c r="F41" s="26"/>
      <c r="G41" s="26"/>
      <c r="H41" s="26"/>
      <c r="I41" s="26"/>
    </row>
    <row r="42" spans="1:14" x14ac:dyDescent="0.2">
      <c r="A42" s="24" t="s">
        <v>31</v>
      </c>
      <c r="B42" s="29"/>
      <c r="C42" s="24"/>
      <c r="D42" s="30">
        <f>(IF(D24&gt;25000,1,0)+(IF(D28&gt;25000,1,0)+(IF(D32&gt;25000,1,0)+(IF(D36&gt;25000,1,0)+(IF(D40&gt;25000,1,0))))))</f>
        <v>0</v>
      </c>
      <c r="E42" s="30"/>
      <c r="F42" s="30"/>
      <c r="G42" s="30"/>
      <c r="H42" s="30"/>
      <c r="I42" s="26"/>
    </row>
    <row r="43" spans="1:14" x14ac:dyDescent="0.2">
      <c r="B43" s="27"/>
      <c r="I43" s="26"/>
    </row>
    <row r="44" spans="1:14" x14ac:dyDescent="0.2">
      <c r="A44" s="24" t="s">
        <v>93</v>
      </c>
      <c r="B44" s="29"/>
      <c r="C44" s="24"/>
      <c r="I44" s="26"/>
    </row>
    <row r="45" spans="1:14" ht="12.75" thickBot="1" x14ac:dyDescent="0.25">
      <c r="A45" s="27" t="s">
        <v>57</v>
      </c>
      <c r="B45" s="27" t="s">
        <v>55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32">
        <f t="shared" si="0"/>
        <v>0</v>
      </c>
    </row>
    <row r="46" spans="1:14" ht="12.75" thickBot="1" x14ac:dyDescent="0.25">
      <c r="A46" s="236" t="s">
        <v>62</v>
      </c>
      <c r="B46" s="236"/>
      <c r="C46" s="47">
        <v>0</v>
      </c>
      <c r="D46" s="26">
        <f>PRODUCT(D45,C46)</f>
        <v>0</v>
      </c>
      <c r="E46" s="26">
        <f>E45*C46</f>
        <v>0</v>
      </c>
      <c r="F46" s="26">
        <f>F45*C46</f>
        <v>0</v>
      </c>
      <c r="G46" s="26">
        <f>G45*C46</f>
        <v>0</v>
      </c>
      <c r="H46" s="26">
        <f>H45*C46</f>
        <v>0</v>
      </c>
      <c r="I46" s="32">
        <f t="shared" si="0"/>
        <v>0</v>
      </c>
    </row>
    <row r="47" spans="1:14" x14ac:dyDescent="0.2">
      <c r="A47" s="236" t="s">
        <v>56</v>
      </c>
      <c r="B47" s="236"/>
      <c r="D47" s="44">
        <f>SUM(D45:D46)</f>
        <v>0</v>
      </c>
      <c r="E47" s="44">
        <f>SUM(E45:E46)</f>
        <v>0</v>
      </c>
      <c r="F47" s="44">
        <f>SUM(F45:F46)</f>
        <v>0</v>
      </c>
      <c r="G47" s="44">
        <f>SUM(G45:G46)</f>
        <v>0</v>
      </c>
      <c r="H47" s="44">
        <f>SUM(H45:H46)</f>
        <v>0</v>
      </c>
      <c r="I47" s="44">
        <f t="shared" si="0"/>
        <v>0</v>
      </c>
    </row>
    <row r="48" spans="1:14" x14ac:dyDescent="0.2">
      <c r="A48" s="236" t="s">
        <v>103</v>
      </c>
      <c r="B48" s="239"/>
      <c r="D48" s="51">
        <f>IF(D47&lt;25000,D47,25000)</f>
        <v>0</v>
      </c>
      <c r="E48" s="51">
        <f>IF(D48&gt;24999,0,IF(AND((D48+E47)&lt;=25000,E47&lt;=(25000-D48)),E47,IF((D48+E47)&gt;25000,(25000-D48))))</f>
        <v>0</v>
      </c>
      <c r="F48" s="51">
        <f>IF(E48+D48&gt;24999,0,IF(AND((E48+D48+F47)&lt;=25000,F47&lt;(25000-E48-D48)),F47,IF((E48+F47+D48)&gt;25000,(25000-E48-D48))))</f>
        <v>0</v>
      </c>
      <c r="G48" s="51">
        <f>IF(F48+E48+D48&gt;24999,0,IF(AND((F48+E48+G47+D48)&lt;=25000,G47&lt;(25000-F48-E48+D48)),G47,IF((F48+G47+E48+D48)&gt;25000,(25000-F48-E48-D48))))</f>
        <v>0</v>
      </c>
      <c r="H48" s="51">
        <f>IF(G48+F48+E48+D48&gt;24999,0,IF(AND((G48+F48+H47+E48+D48)&lt;=25000,H47&lt;(25000-G48-F48+E48+D48)),H47,IF((G48+H47+F48+E48+D48)&gt;25000,(25000-G48-F48-E48-D48))))</f>
        <v>0</v>
      </c>
      <c r="I48" s="37">
        <f>SUM(D48:H48)</f>
        <v>0</v>
      </c>
    </row>
    <row r="49" spans="1:9" x14ac:dyDescent="0.2">
      <c r="B49" s="27"/>
      <c r="I49" s="26"/>
    </row>
    <row r="50" spans="1:9" ht="12.75" thickBot="1" x14ac:dyDescent="0.25">
      <c r="A50" s="27" t="s">
        <v>57</v>
      </c>
      <c r="B50" s="27" t="s">
        <v>55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32">
        <f t="shared" si="0"/>
        <v>0</v>
      </c>
    </row>
    <row r="51" spans="1:9" ht="12.75" thickBot="1" x14ac:dyDescent="0.25">
      <c r="A51" s="236" t="s">
        <v>29</v>
      </c>
      <c r="B51" s="236"/>
      <c r="C51" s="47">
        <v>0</v>
      </c>
      <c r="D51" s="26">
        <f>D50*C51</f>
        <v>0</v>
      </c>
      <c r="E51" s="26">
        <f>E50*C51</f>
        <v>0</v>
      </c>
      <c r="F51" s="26">
        <f>F50*C51</f>
        <v>0</v>
      </c>
      <c r="G51" s="26">
        <f>G50*C51</f>
        <v>0</v>
      </c>
      <c r="H51" s="26">
        <f>H50*C51</f>
        <v>0</v>
      </c>
      <c r="I51" s="32">
        <f t="shared" si="0"/>
        <v>0</v>
      </c>
    </row>
    <row r="52" spans="1:9" x14ac:dyDescent="0.2">
      <c r="A52" s="236" t="s">
        <v>56</v>
      </c>
      <c r="B52" s="236"/>
      <c r="D52" s="44">
        <f>SUM(D50:D51)</f>
        <v>0</v>
      </c>
      <c r="E52" s="44">
        <f>SUM(E50:E51)</f>
        <v>0</v>
      </c>
      <c r="F52" s="44">
        <f>SUM(F50:F51)</f>
        <v>0</v>
      </c>
      <c r="G52" s="44">
        <f>SUM(G50:G51)</f>
        <v>0</v>
      </c>
      <c r="H52" s="44">
        <f>SUM(H50:H51)</f>
        <v>0</v>
      </c>
      <c r="I52" s="44">
        <f t="shared" si="0"/>
        <v>0</v>
      </c>
    </row>
    <row r="53" spans="1:9" x14ac:dyDescent="0.2">
      <c r="A53" s="236" t="s">
        <v>103</v>
      </c>
      <c r="B53" s="239"/>
      <c r="D53" s="51">
        <f>IF(D52&lt;25000,D52,25000)</f>
        <v>0</v>
      </c>
      <c r="E53" s="51">
        <f>IF(D53&gt;24999,0,IF(AND((D53+E52)&lt;=25000,E52&lt;=(25000-D53)),E52,IF((D53+E52)&gt;25000,(25000-D53))))</f>
        <v>0</v>
      </c>
      <c r="F53" s="51">
        <f>IF(E53+D53&gt;24999,0,IF(AND((E53+D53+F52)&lt;=25000,F52&lt;(25000-E53-D53)),F52,IF((E53+F52+D53)&gt;25000,(25000-E53-D53))))</f>
        <v>0</v>
      </c>
      <c r="G53" s="51">
        <f>IF(F53+E53+D53&gt;24999,0,IF(AND((F53+E53+G52+D53)&lt;=25000,G52&lt;(25000-F53-E53+D53)),G52,IF((F53+G52+E53+D53)&gt;25000,(25000-F53-E53-D53))))</f>
        <v>0</v>
      </c>
      <c r="H53" s="51">
        <f>IF(G53+F53+E53+D53&gt;24999,0,IF(AND((G53+F53+H52+E53+D53)&lt;=25000,H52&lt;(25000-G53-F53+E53+D53)),H52,IF((G53+H52+F53+E53+D53)&gt;25000,(25000-G53-F53-E53-D53))))</f>
        <v>0</v>
      </c>
      <c r="I53" s="51">
        <f>SUM(D53:H53)</f>
        <v>0</v>
      </c>
    </row>
    <row r="54" spans="1:9" x14ac:dyDescent="0.2">
      <c r="B54" s="27"/>
      <c r="I54" s="26"/>
    </row>
    <row r="55" spans="1:9" ht="12.75" thickBot="1" x14ac:dyDescent="0.25">
      <c r="A55" s="27" t="s">
        <v>57</v>
      </c>
      <c r="B55" s="27" t="s">
        <v>55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32">
        <f t="shared" si="0"/>
        <v>0</v>
      </c>
    </row>
    <row r="56" spans="1:9" ht="12.75" thickBot="1" x14ac:dyDescent="0.25">
      <c r="A56" s="236" t="s">
        <v>62</v>
      </c>
      <c r="B56" s="236"/>
      <c r="C56" s="47">
        <v>0</v>
      </c>
      <c r="D56" s="26">
        <f>D55*C56</f>
        <v>0</v>
      </c>
      <c r="E56" s="26">
        <f>E55*C56</f>
        <v>0</v>
      </c>
      <c r="F56" s="26">
        <f>F55*C56</f>
        <v>0</v>
      </c>
      <c r="G56" s="26">
        <f>G55*C56</f>
        <v>0</v>
      </c>
      <c r="H56" s="26">
        <f>H55*C56</f>
        <v>0</v>
      </c>
      <c r="I56" s="32">
        <f t="shared" si="0"/>
        <v>0</v>
      </c>
    </row>
    <row r="57" spans="1:9" x14ac:dyDescent="0.2">
      <c r="A57" s="236" t="s">
        <v>56</v>
      </c>
      <c r="B57" s="236"/>
      <c r="D57" s="44">
        <f>SUM(D55:D56)</f>
        <v>0</v>
      </c>
      <c r="E57" s="44">
        <f>SUM(E55:E56)</f>
        <v>0</v>
      </c>
      <c r="F57" s="44">
        <f>SUM(F55:F56)</f>
        <v>0</v>
      </c>
      <c r="G57" s="44">
        <f>SUM(G55:G56)</f>
        <v>0</v>
      </c>
      <c r="H57" s="44">
        <f>SUM(H55:H56)</f>
        <v>0</v>
      </c>
      <c r="I57" s="44">
        <f t="shared" si="0"/>
        <v>0</v>
      </c>
    </row>
    <row r="58" spans="1:9" x14ac:dyDescent="0.2">
      <c r="A58" s="236" t="s">
        <v>103</v>
      </c>
      <c r="B58" s="239"/>
      <c r="D58" s="51">
        <f>IF(D57&lt;25000,D57,25000)</f>
        <v>0</v>
      </c>
      <c r="E58" s="51">
        <f>IF(D58&gt;24999,0,IF(AND((D58+E57)&lt;=25000,E57&lt;=(25000-D58)),E57,IF((D58+E57)&gt;25000,(25000-D58))))</f>
        <v>0</v>
      </c>
      <c r="F58" s="51">
        <f>IF(E58+D58&gt;24999,0,IF(AND((E58+D58+F57)&lt;=25000,F57&lt;(25000-E58-D58)),F57,IF((E58+F57+D58)&gt;25000,(25000-E58-D58))))</f>
        <v>0</v>
      </c>
      <c r="G58" s="51">
        <f>IF(F58+E58+D58&gt;24999,0,IF(AND((F58+E58+G57+D58)&lt;=25000,G57&lt;(25000-F58-E58+D58)),G57,IF((F58+G57+E58+D58)&gt;25000,(25000-F58-E58-D58))))</f>
        <v>0</v>
      </c>
      <c r="H58" s="51">
        <f>IF(G58+F58+E58+D58&gt;24999,0,IF(AND((G58+F58+H57+E58+D58)&lt;=25000,H57&lt;(25000-G58-F58+E58+D58)),H57,IF((G58+H57+F58+E58+D58)&gt;25000,(25000-G58-F58-E58-D58))))</f>
        <v>0</v>
      </c>
      <c r="I58" s="51">
        <f>SUM(D58:H58)</f>
        <v>0</v>
      </c>
    </row>
    <row r="60" spans="1:9" ht="12.75" thickBot="1" x14ac:dyDescent="0.25">
      <c r="A60" s="27" t="s">
        <v>57</v>
      </c>
      <c r="B60" s="27" t="s">
        <v>55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32">
        <f>SUM(D60:H60)</f>
        <v>0</v>
      </c>
    </row>
    <row r="61" spans="1:9" ht="12.75" thickBot="1" x14ac:dyDescent="0.25">
      <c r="A61" s="236" t="s">
        <v>62</v>
      </c>
      <c r="B61" s="236"/>
      <c r="C61" s="47">
        <v>0</v>
      </c>
      <c r="D61" s="26">
        <f>D60*C61</f>
        <v>0</v>
      </c>
      <c r="E61" s="26">
        <f>E60*C61</f>
        <v>0</v>
      </c>
      <c r="F61" s="26">
        <f>F60*C61</f>
        <v>0</v>
      </c>
      <c r="G61" s="26">
        <f>G60*C61</f>
        <v>0</v>
      </c>
      <c r="H61" s="26">
        <f>H60*C61</f>
        <v>0</v>
      </c>
      <c r="I61" s="32">
        <f>SUM(D61:H61)</f>
        <v>0</v>
      </c>
    </row>
    <row r="62" spans="1:9" x14ac:dyDescent="0.2">
      <c r="A62" s="236" t="s">
        <v>56</v>
      </c>
      <c r="B62" s="236"/>
      <c r="D62" s="44">
        <f>SUM(D60:D61)</f>
        <v>0</v>
      </c>
      <c r="E62" s="44">
        <f>SUM(E60:E61)</f>
        <v>0</v>
      </c>
      <c r="F62" s="44">
        <f>SUM(F60:F61)</f>
        <v>0</v>
      </c>
      <c r="G62" s="44">
        <f>SUM(G60:G61)</f>
        <v>0</v>
      </c>
      <c r="H62" s="44">
        <f>SUM(H60:H61)</f>
        <v>0</v>
      </c>
      <c r="I62" s="44">
        <f>SUM(D62:H62)</f>
        <v>0</v>
      </c>
    </row>
    <row r="63" spans="1:9" x14ac:dyDescent="0.2">
      <c r="A63" s="236" t="s">
        <v>103</v>
      </c>
      <c r="B63" s="239"/>
      <c r="D63" s="51">
        <f>IF(D62&lt;25000,D62,25000)</f>
        <v>0</v>
      </c>
      <c r="E63" s="51">
        <f>IF(D63&gt;24999,0,IF(AND((D63+E62)&lt;=25000,E62&lt;=(25000-D63)),E62,IF((D63+E62)&gt;25000,(25000-D63))))</f>
        <v>0</v>
      </c>
      <c r="F63" s="51">
        <f>IF(E63+D63&gt;24999,0,IF(AND((E63+D63+F62)&lt;=25000,F62&lt;(25000-E63-D63)),F62,IF((E63+F62+D63)&gt;25000,(25000-E63-D63))))</f>
        <v>0</v>
      </c>
      <c r="G63" s="51">
        <f>IF(F63+E63+D63&gt;24999,0,IF(AND((F63+E63+G62+D63)&lt;=25000,G62&lt;(25000-F63-E63+D63)),G62,IF((F63+G62+E63+D63)&gt;25000,(25000-F63-E63-D63))))</f>
        <v>0</v>
      </c>
      <c r="H63" s="51">
        <f>IF(G63+F63+E63+D63&gt;24999,0,IF(AND((G63+F63+H62+E63+D63)&lt;=25000,H62&lt;(25000-G63-F63+E63+D63)),H62,IF((G63+H62+F63+E63+D63)&gt;25000,(25000-G63-F63-E63-D63))))</f>
        <v>0</v>
      </c>
      <c r="I63" s="51">
        <f>SUM(D63:H63)</f>
        <v>0</v>
      </c>
    </row>
    <row r="65" spans="1:9" ht="12.75" thickBot="1" x14ac:dyDescent="0.25">
      <c r="A65" s="27" t="s">
        <v>57</v>
      </c>
      <c r="B65" s="27" t="s">
        <v>55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32">
        <f>SUM(D65:H65)</f>
        <v>0</v>
      </c>
    </row>
    <row r="66" spans="1:9" ht="12.75" thickBot="1" x14ac:dyDescent="0.25">
      <c r="A66" s="236" t="s">
        <v>62</v>
      </c>
      <c r="B66" s="236"/>
      <c r="C66" s="47">
        <v>0</v>
      </c>
      <c r="D66" s="26">
        <f>D65*C66</f>
        <v>0</v>
      </c>
      <c r="E66" s="26">
        <f>E65*C66</f>
        <v>0</v>
      </c>
      <c r="F66" s="26">
        <f>F65*C66</f>
        <v>0</v>
      </c>
      <c r="G66" s="26">
        <f>G65*C66</f>
        <v>0</v>
      </c>
      <c r="H66" s="26">
        <f>H65*C66</f>
        <v>0</v>
      </c>
      <c r="I66" s="32">
        <f>SUM(D66:H66)</f>
        <v>0</v>
      </c>
    </row>
    <row r="67" spans="1:9" x14ac:dyDescent="0.2">
      <c r="A67" s="236" t="s">
        <v>56</v>
      </c>
      <c r="B67" s="236"/>
      <c r="D67" s="44">
        <f>SUM(D65:D66)</f>
        <v>0</v>
      </c>
      <c r="E67" s="44">
        <f>SUM(E65:E66)</f>
        <v>0</v>
      </c>
      <c r="F67" s="44">
        <f>SUM(F65:F66)</f>
        <v>0</v>
      </c>
      <c r="G67" s="44">
        <f>SUM(G65:G66)</f>
        <v>0</v>
      </c>
      <c r="H67" s="44">
        <f>SUM(H65:H66)</f>
        <v>0</v>
      </c>
      <c r="I67" s="44">
        <f>SUM(D67:H67)</f>
        <v>0</v>
      </c>
    </row>
    <row r="68" spans="1:9" x14ac:dyDescent="0.2">
      <c r="A68" s="236" t="s">
        <v>103</v>
      </c>
      <c r="B68" s="239"/>
      <c r="D68" s="51">
        <f>IF(D67&lt;25000,D67,25000)</f>
        <v>0</v>
      </c>
      <c r="E68" s="51">
        <f>IF(D68&gt;24999,0,IF(AND((D68+E67)&lt;=25000,E67&lt;=(25000-D68)),E67,IF((D68+E67)&gt;25000,(25000-D68))))</f>
        <v>0</v>
      </c>
      <c r="F68" s="51">
        <f>IF(E68+D68&gt;24999,0,IF(AND((E68+D68+F67)&lt;=25000,F67&lt;(25000-E68-D68)),F67,IF((E68+F67+D68)&gt;25000,(25000-E68-D68))))</f>
        <v>0</v>
      </c>
      <c r="G68" s="51">
        <f>IF(F68+E68+D68&gt;24999,0,IF(AND((F68+E68+G67+D68)&lt;=25000,G67&lt;(25000-F68-E68+D68)),G67,IF((F68+G67+E68+D68)&gt;25000,(25000-F68-E68-D68))))</f>
        <v>0</v>
      </c>
      <c r="H68" s="51">
        <f>IF(G68+F68+E68+D68&gt;24999,0,IF(AND((G68+F68+H67+E68+D68)&lt;=25000,H67&lt;(25000-G68-F68+E68+D68)),H67,IF((G68+H67+F68+E68+D68)&gt;25000,(25000-G68-F68-E68-D68))))</f>
        <v>0</v>
      </c>
      <c r="I68" s="51">
        <f>SUM(D68:H68)</f>
        <v>0</v>
      </c>
    </row>
  </sheetData>
  <sheetProtection insertColumns="0" insertRows="0" deleteColumns="0" deleteRows="0"/>
  <mergeCells count="28">
    <mergeCell ref="A3:B3"/>
    <mergeCell ref="A4:B4"/>
    <mergeCell ref="A5:B5"/>
    <mergeCell ref="A6:B6"/>
    <mergeCell ref="A7:B7"/>
    <mergeCell ref="A58:B58"/>
    <mergeCell ref="A53:B53"/>
    <mergeCell ref="A17:B17"/>
    <mergeCell ref="A18:B18"/>
    <mergeCell ref="A19:B19"/>
    <mergeCell ref="A67:B67"/>
    <mergeCell ref="A68:B68"/>
    <mergeCell ref="A61:B61"/>
    <mergeCell ref="A62:B62"/>
    <mergeCell ref="A63:B63"/>
    <mergeCell ref="A66:B66"/>
    <mergeCell ref="A16:B16"/>
    <mergeCell ref="A46:B46"/>
    <mergeCell ref="A9:B9"/>
    <mergeCell ref="A57:B57"/>
    <mergeCell ref="A56:B56"/>
    <mergeCell ref="A51:B51"/>
    <mergeCell ref="A48:B48"/>
    <mergeCell ref="A47:B47"/>
    <mergeCell ref="A11:B11"/>
    <mergeCell ref="A10:B10"/>
    <mergeCell ref="A52:B52"/>
    <mergeCell ref="A12:B12"/>
  </mergeCells>
  <phoneticPr fontId="2" type="noConversion"/>
  <printOptions horizontalCentered="1" gridLines="1"/>
  <pageMargins left="0.2" right="0.2" top="0.2" bottom="0.2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8"/>
  <sheetViews>
    <sheetView showGridLines="0" zoomScaleNormal="100" workbookViewId="0">
      <selection activeCell="K11" sqref="K11"/>
    </sheetView>
  </sheetViews>
  <sheetFormatPr defaultRowHeight="12" x14ac:dyDescent="0.2"/>
  <cols>
    <col min="1" max="9" width="9.140625" style="125"/>
    <col min="10" max="11" width="10.7109375" style="125" customWidth="1"/>
    <col min="12" max="12" width="4.7109375" style="125" customWidth="1"/>
    <col min="13" max="14" width="10.7109375" style="125" customWidth="1"/>
    <col min="15" max="15" width="4.7109375" style="125" customWidth="1"/>
    <col min="16" max="19" width="10.7109375" style="125" customWidth="1"/>
    <col min="20" max="20" width="4.7109375" style="125" customWidth="1"/>
    <col min="21" max="22" width="10.7109375" style="125" customWidth="1"/>
    <col min="23" max="16384" width="9.140625" style="125"/>
  </cols>
  <sheetData>
    <row r="1" spans="1:21" x14ac:dyDescent="0.2">
      <c r="I1" s="155" t="s">
        <v>166</v>
      </c>
      <c r="N1" s="156"/>
      <c r="O1" s="156"/>
      <c r="P1" s="156"/>
      <c r="R1" s="155"/>
      <c r="S1" s="155"/>
      <c r="T1" s="154"/>
    </row>
    <row r="2" spans="1:21" x14ac:dyDescent="0.2">
      <c r="I2" s="155" t="s">
        <v>165</v>
      </c>
      <c r="N2" s="156"/>
      <c r="O2" s="156"/>
      <c r="P2" s="156"/>
      <c r="R2" s="155"/>
      <c r="S2" s="155"/>
      <c r="T2" s="154"/>
    </row>
    <row r="6" spans="1:21" x14ac:dyDescent="0.2">
      <c r="A6" s="244" t="s">
        <v>164</v>
      </c>
      <c r="B6" s="244"/>
      <c r="C6" s="151"/>
      <c r="D6" s="244" t="s">
        <v>163</v>
      </c>
      <c r="E6" s="244"/>
      <c r="F6" s="151"/>
      <c r="G6" s="244" t="s">
        <v>162</v>
      </c>
      <c r="H6" s="246"/>
      <c r="I6" s="150"/>
      <c r="J6" s="244" t="s">
        <v>161</v>
      </c>
      <c r="K6" s="244"/>
      <c r="L6" s="149"/>
      <c r="M6" s="244" t="s">
        <v>160</v>
      </c>
      <c r="N6" s="244"/>
      <c r="O6" s="149"/>
      <c r="P6" s="244" t="s">
        <v>159</v>
      </c>
      <c r="Q6" s="244"/>
    </row>
    <row r="7" spans="1:21" x14ac:dyDescent="0.2">
      <c r="A7" s="245" t="s">
        <v>158</v>
      </c>
      <c r="B7" s="245"/>
      <c r="C7" s="153"/>
      <c r="D7" s="245" t="s">
        <v>156</v>
      </c>
      <c r="E7" s="245"/>
      <c r="F7" s="153"/>
      <c r="G7" s="245" t="s">
        <v>156</v>
      </c>
      <c r="H7" s="247"/>
      <c r="I7" s="150"/>
      <c r="J7" s="245" t="s">
        <v>157</v>
      </c>
      <c r="K7" s="247"/>
      <c r="L7" s="152"/>
      <c r="M7" s="245" t="s">
        <v>156</v>
      </c>
      <c r="N7" s="245"/>
      <c r="O7" s="152"/>
      <c r="P7" s="245" t="s">
        <v>155</v>
      </c>
      <c r="Q7" s="245"/>
    </row>
    <row r="8" spans="1:21" x14ac:dyDescent="0.2">
      <c r="A8" s="152"/>
      <c r="B8" s="152"/>
      <c r="C8" s="152"/>
      <c r="D8" s="152"/>
      <c r="E8" s="152"/>
      <c r="F8" s="152"/>
      <c r="G8" s="152"/>
      <c r="H8" s="150"/>
      <c r="I8" s="150"/>
      <c r="J8" s="152"/>
      <c r="K8" s="152"/>
      <c r="L8" s="152"/>
      <c r="M8" s="152"/>
      <c r="N8" s="152"/>
      <c r="O8" s="152"/>
      <c r="P8" s="152"/>
      <c r="Q8" s="152"/>
    </row>
    <row r="9" spans="1:21" x14ac:dyDescent="0.2">
      <c r="A9" s="148" t="s">
        <v>154</v>
      </c>
      <c r="B9" s="148" t="s">
        <v>153</v>
      </c>
      <c r="C9" s="148"/>
      <c r="D9" s="151" t="s">
        <v>152</v>
      </c>
      <c r="E9" s="148" t="s">
        <v>150</v>
      </c>
      <c r="F9" s="149"/>
      <c r="G9" s="148" t="s">
        <v>151</v>
      </c>
      <c r="H9" s="148" t="s">
        <v>150</v>
      </c>
      <c r="I9" s="150"/>
      <c r="J9" s="148" t="s">
        <v>149</v>
      </c>
      <c r="K9" s="148" t="s">
        <v>148</v>
      </c>
      <c r="L9" s="149"/>
      <c r="M9" s="148" t="s">
        <v>149</v>
      </c>
      <c r="N9" s="148" t="s">
        <v>148</v>
      </c>
      <c r="O9" s="149"/>
      <c r="P9" s="148" t="s">
        <v>149</v>
      </c>
      <c r="Q9" s="148" t="s">
        <v>148</v>
      </c>
    </row>
    <row r="10" spans="1:21" x14ac:dyDescent="0.2">
      <c r="C10" s="147"/>
      <c r="D10" s="147"/>
      <c r="E10" s="147"/>
      <c r="F10" s="147"/>
      <c r="H10" s="147"/>
      <c r="I10" s="147"/>
      <c r="J10" s="147"/>
    </row>
    <row r="11" spans="1:21" x14ac:dyDescent="0.2">
      <c r="A11" s="139">
        <v>0</v>
      </c>
      <c r="B11" s="138">
        <f>A11*0.03</f>
        <v>0</v>
      </c>
      <c r="C11" s="145"/>
      <c r="D11" s="146">
        <f>A11</f>
        <v>0</v>
      </c>
      <c r="E11" s="145">
        <f>D11*0.06</f>
        <v>0</v>
      </c>
      <c r="F11" s="145"/>
      <c r="G11" s="139">
        <f>A11</f>
        <v>0</v>
      </c>
      <c r="H11" s="144">
        <f>G11*0.08</f>
        <v>0</v>
      </c>
      <c r="I11" s="143"/>
      <c r="J11" s="142">
        <f>A11</f>
        <v>0</v>
      </c>
      <c r="K11" s="138">
        <f>J11*0.09</f>
        <v>0</v>
      </c>
      <c r="L11" s="139"/>
      <c r="M11" s="139">
        <f>A11</f>
        <v>0</v>
      </c>
      <c r="N11" s="141">
        <f>M11*0.1</f>
        <v>0</v>
      </c>
      <c r="O11" s="140"/>
      <c r="P11" s="139">
        <f>A11</f>
        <v>0</v>
      </c>
      <c r="Q11" s="138">
        <f>P11*0.12</f>
        <v>0</v>
      </c>
    </row>
    <row r="12" spans="1:21" ht="12.75" thickBot="1" x14ac:dyDescent="0.25">
      <c r="A12" s="135"/>
      <c r="B12" s="134"/>
      <c r="C12" s="134"/>
      <c r="D12" s="134"/>
      <c r="E12" s="134"/>
      <c r="F12" s="137"/>
      <c r="G12" s="135"/>
      <c r="H12" s="136"/>
      <c r="I12" s="136"/>
      <c r="J12" s="135"/>
      <c r="K12" s="134"/>
      <c r="L12" s="135"/>
      <c r="M12" s="135"/>
      <c r="N12" s="135"/>
      <c r="O12" s="135"/>
      <c r="P12" s="135"/>
      <c r="Q12" s="134"/>
    </row>
    <row r="13" spans="1:21" x14ac:dyDescent="0.2">
      <c r="K13" s="128"/>
      <c r="Q13" s="128"/>
      <c r="U13" s="128"/>
    </row>
    <row r="14" spans="1:21" x14ac:dyDescent="0.2">
      <c r="A14" s="132" t="s">
        <v>147</v>
      </c>
      <c r="B14" s="133"/>
      <c r="C14" s="133"/>
      <c r="D14" s="133"/>
      <c r="E14" s="133"/>
      <c r="F14" s="133"/>
      <c r="G14" s="133"/>
      <c r="H14" s="133"/>
      <c r="I14" s="133"/>
      <c r="J14" s="132"/>
      <c r="K14" s="132"/>
      <c r="L14" s="132"/>
      <c r="M14" s="132"/>
      <c r="N14" s="133"/>
      <c r="O14" s="133"/>
      <c r="P14" s="132"/>
      <c r="Q14" s="132"/>
      <c r="R14" s="133"/>
      <c r="S14" s="132"/>
    </row>
    <row r="15" spans="1:21" x14ac:dyDescent="0.2">
      <c r="A15" s="132"/>
      <c r="B15" s="133"/>
      <c r="C15" s="133"/>
      <c r="D15" s="133"/>
      <c r="E15" s="133"/>
      <c r="F15" s="133"/>
      <c r="G15" s="133"/>
      <c r="H15" s="133"/>
      <c r="I15" s="133"/>
      <c r="J15" s="132"/>
      <c r="K15" s="132"/>
      <c r="L15" s="132"/>
      <c r="M15" s="132"/>
      <c r="N15" s="133"/>
      <c r="O15" s="133"/>
      <c r="P15" s="132"/>
      <c r="Q15" s="132"/>
      <c r="R15" s="133"/>
      <c r="S15" s="132"/>
    </row>
    <row r="16" spans="1:21" x14ac:dyDescent="0.2">
      <c r="A16" s="132" t="s">
        <v>146</v>
      </c>
      <c r="B16" s="133"/>
      <c r="C16" s="133"/>
      <c r="D16" s="133"/>
      <c r="E16" s="133"/>
      <c r="F16" s="133"/>
      <c r="G16" s="133"/>
      <c r="H16" s="133"/>
      <c r="I16" s="133"/>
      <c r="J16" s="132"/>
      <c r="K16" s="132"/>
      <c r="L16" s="132"/>
      <c r="M16" s="132"/>
      <c r="N16" s="133"/>
      <c r="O16" s="133"/>
      <c r="P16" s="132"/>
      <c r="Q16" s="132"/>
      <c r="R16" s="133"/>
      <c r="S16" s="132"/>
    </row>
    <row r="17" spans="1:19" x14ac:dyDescent="0.2">
      <c r="A17" s="132" t="s">
        <v>145</v>
      </c>
      <c r="B17" s="133"/>
      <c r="C17" s="133"/>
      <c r="D17" s="133"/>
      <c r="E17" s="133"/>
      <c r="F17" s="133"/>
      <c r="G17" s="133"/>
      <c r="H17" s="133"/>
      <c r="I17" s="133"/>
      <c r="J17" s="132"/>
      <c r="K17" s="132"/>
      <c r="L17" s="132"/>
      <c r="M17" s="132"/>
      <c r="N17" s="133"/>
      <c r="O17" s="133"/>
      <c r="P17" s="132"/>
      <c r="Q17" s="132"/>
      <c r="R17" s="133"/>
      <c r="S17" s="132"/>
    </row>
    <row r="18" spans="1:19" x14ac:dyDescent="0.2">
      <c r="B18" s="128"/>
      <c r="C18" s="128"/>
      <c r="D18" s="128"/>
      <c r="E18" s="128"/>
      <c r="F18" s="128"/>
      <c r="G18" s="128"/>
      <c r="H18" s="128"/>
      <c r="I18" s="128"/>
      <c r="N18" s="128"/>
      <c r="O18" s="128"/>
      <c r="R18" s="128"/>
    </row>
    <row r="19" spans="1:19" x14ac:dyDescent="0.2">
      <c r="B19" s="128"/>
      <c r="C19" s="128"/>
      <c r="D19" s="128"/>
      <c r="E19" s="128"/>
      <c r="F19" s="128"/>
      <c r="G19" s="128"/>
      <c r="H19" s="128"/>
      <c r="I19" s="128"/>
      <c r="N19" s="128"/>
      <c r="O19" s="128"/>
      <c r="R19" s="128"/>
    </row>
    <row r="20" spans="1:19" x14ac:dyDescent="0.2">
      <c r="A20" s="130" t="s">
        <v>144</v>
      </c>
      <c r="N20" s="128"/>
      <c r="O20" s="128"/>
      <c r="R20" s="128"/>
    </row>
    <row r="21" spans="1:19" x14ac:dyDescent="0.2">
      <c r="A21" s="130" t="s">
        <v>143</v>
      </c>
      <c r="N21" s="128"/>
      <c r="O21" s="128"/>
      <c r="R21" s="128"/>
    </row>
    <row r="22" spans="1:19" x14ac:dyDescent="0.2">
      <c r="A22" s="130"/>
      <c r="N22" s="128"/>
      <c r="O22" s="128"/>
      <c r="R22" s="128"/>
    </row>
    <row r="23" spans="1:19" x14ac:dyDescent="0.2">
      <c r="A23" s="130" t="s">
        <v>142</v>
      </c>
      <c r="C23" s="131" t="s">
        <v>141</v>
      </c>
      <c r="E23" s="130" t="s">
        <v>140</v>
      </c>
      <c r="G23" s="130" t="s">
        <v>139</v>
      </c>
      <c r="H23" s="131"/>
      <c r="N23" s="128"/>
    </row>
    <row r="24" spans="1:19" x14ac:dyDescent="0.2">
      <c r="A24" s="130" t="s">
        <v>138</v>
      </c>
      <c r="C24" s="131" t="s">
        <v>137</v>
      </c>
      <c r="E24" s="130" t="s">
        <v>136</v>
      </c>
      <c r="G24" s="130" t="s">
        <v>135</v>
      </c>
      <c r="H24" s="131"/>
      <c r="N24" s="128"/>
    </row>
    <row r="25" spans="1:19" x14ac:dyDescent="0.2">
      <c r="A25" s="130" t="s">
        <v>134</v>
      </c>
      <c r="C25" s="131" t="s">
        <v>133</v>
      </c>
      <c r="E25" s="130" t="s">
        <v>132</v>
      </c>
      <c r="G25" s="130" t="s">
        <v>131</v>
      </c>
      <c r="H25" s="131"/>
      <c r="N25" s="128"/>
    </row>
    <row r="26" spans="1:19" x14ac:dyDescent="0.2">
      <c r="A26" s="130" t="s">
        <v>12</v>
      </c>
      <c r="N26" s="128"/>
      <c r="O26" s="128"/>
      <c r="R26" s="128"/>
    </row>
    <row r="27" spans="1:19" x14ac:dyDescent="0.2">
      <c r="A27" s="130" t="s">
        <v>130</v>
      </c>
      <c r="N27" s="128"/>
      <c r="O27" s="128"/>
      <c r="R27" s="128"/>
    </row>
    <row r="28" spans="1:19" x14ac:dyDescent="0.2">
      <c r="A28" s="130" t="s">
        <v>129</v>
      </c>
      <c r="N28" s="128"/>
      <c r="O28" s="128"/>
      <c r="R28" s="128"/>
    </row>
    <row r="29" spans="1:19" x14ac:dyDescent="0.2">
      <c r="A29" s="127"/>
      <c r="N29" s="128"/>
      <c r="O29" s="128"/>
      <c r="R29" s="128"/>
    </row>
    <row r="30" spans="1:19" x14ac:dyDescent="0.2">
      <c r="B30" s="127"/>
      <c r="C30" s="127"/>
      <c r="D30" s="127"/>
      <c r="E30" s="127"/>
      <c r="F30" s="127"/>
      <c r="G30" s="127"/>
      <c r="H30" s="127"/>
      <c r="I30" s="127"/>
      <c r="N30" s="128"/>
      <c r="O30" s="128"/>
      <c r="R30" s="128"/>
    </row>
    <row r="31" spans="1:19" ht="12.75" x14ac:dyDescent="0.2">
      <c r="A31" s="127"/>
      <c r="D31" s="125" t="s">
        <v>128</v>
      </c>
      <c r="F31" s="126" t="s">
        <v>127</v>
      </c>
      <c r="G31" s="126"/>
      <c r="H31" s="126"/>
      <c r="I31" s="129"/>
      <c r="J31" s="126"/>
      <c r="K31" s="126"/>
      <c r="L31" s="126"/>
      <c r="M31" s="126"/>
      <c r="N31" s="126"/>
      <c r="O31" s="128"/>
    </row>
    <row r="32" spans="1:19" ht="12.75" x14ac:dyDescent="0.2">
      <c r="A32" s="127"/>
      <c r="F32" s="126" t="s">
        <v>126</v>
      </c>
      <c r="G32" s="126"/>
      <c r="H32" s="126"/>
      <c r="I32" s="126"/>
      <c r="J32" s="126"/>
      <c r="K32" s="126"/>
      <c r="L32" s="126"/>
      <c r="M32" s="126"/>
      <c r="N32" s="126"/>
    </row>
    <row r="33" spans="4:14" ht="12.75" x14ac:dyDescent="0.2">
      <c r="F33" s="126" t="s">
        <v>125</v>
      </c>
      <c r="G33" s="126"/>
      <c r="H33" s="126"/>
      <c r="I33" s="126"/>
      <c r="J33" s="126"/>
      <c r="K33" s="126"/>
      <c r="L33" s="126"/>
      <c r="M33" s="126"/>
      <c r="N33" s="126"/>
    </row>
    <row r="36" spans="4:14" ht="12.75" x14ac:dyDescent="0.2">
      <c r="D36" s="125" t="s">
        <v>124</v>
      </c>
      <c r="F36" s="126" t="s">
        <v>123</v>
      </c>
      <c r="G36" s="126"/>
      <c r="H36" s="126"/>
      <c r="I36" s="126"/>
      <c r="J36" s="126"/>
      <c r="K36" s="126"/>
      <c r="L36" s="126"/>
      <c r="M36" s="126"/>
      <c r="N36" s="126"/>
    </row>
    <row r="37" spans="4:14" ht="12.75" x14ac:dyDescent="0.2">
      <c r="F37" s="126" t="s">
        <v>122</v>
      </c>
      <c r="G37" s="126"/>
      <c r="H37" s="126"/>
      <c r="I37" s="126"/>
      <c r="J37" s="126"/>
      <c r="K37" s="126"/>
      <c r="L37" s="126"/>
      <c r="M37" s="126"/>
      <c r="N37" s="126"/>
    </row>
    <row r="38" spans="4:14" ht="12.75" x14ac:dyDescent="0.2">
      <c r="F38" s="126" t="s">
        <v>121</v>
      </c>
      <c r="G38" s="126"/>
      <c r="H38" s="126"/>
      <c r="I38" s="126"/>
      <c r="J38" s="126"/>
      <c r="K38" s="126"/>
      <c r="L38" s="126"/>
      <c r="M38" s="126"/>
      <c r="N38" s="126"/>
    </row>
  </sheetData>
  <mergeCells count="12">
    <mergeCell ref="D6:E6"/>
    <mergeCell ref="D7:E7"/>
    <mergeCell ref="A6:B6"/>
    <mergeCell ref="A7:B7"/>
    <mergeCell ref="P6:Q6"/>
    <mergeCell ref="P7:Q7"/>
    <mergeCell ref="G6:H6"/>
    <mergeCell ref="G7:H7"/>
    <mergeCell ref="J6:K6"/>
    <mergeCell ref="J7:K7"/>
    <mergeCell ref="M6:N6"/>
    <mergeCell ref="M7:N7"/>
  </mergeCells>
  <pageMargins left="0.5" right="0.3" top="1" bottom="1" header="0.5" footer="0.5"/>
  <pageSetup scale="85" orientation="landscape" r:id="rId1"/>
  <headerFooter alignWithMargins="0">
    <oddFooter>&amp;L&amp;8Created by George Gardner
Latest Update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Cumulative Budget</vt:lpstr>
      <vt:lpstr>F&amp;A Calculation &amp; Subcontracts</vt:lpstr>
      <vt:lpstr>%Effort to cal mo.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Blalack, Adrienne L. (HSC)</dc:creator>
  <cp:lastModifiedBy>Carlson, Barbara W (HSC)</cp:lastModifiedBy>
  <cp:lastPrinted>2021-08-29T23:21:27Z</cp:lastPrinted>
  <dcterms:created xsi:type="dcterms:W3CDTF">2007-06-22T00:32:27Z</dcterms:created>
  <dcterms:modified xsi:type="dcterms:W3CDTF">2022-02-28T22:27:45Z</dcterms:modified>
</cp:coreProperties>
</file>